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1\課別共有フォルダ（本庁・支所・出先機関）\013515000_多様性社会推進課\★★★市民生活課から多様性社会推進課\02 国際交流担当\00 FAGE\ボランティア管理\2022年度\ホームページ用\"/>
    </mc:Choice>
  </mc:AlternateContent>
  <bookViews>
    <workbookView xWindow="0" yWindow="0" windowWidth="17256" windowHeight="6924"/>
  </bookViews>
  <sheets>
    <sheet name="ボランティア登録申込書" sheetId="1" r:id="rId1"/>
    <sheet name="協会用（変えないでください）" sheetId="2" r:id="rId2"/>
  </sheets>
  <definedNames>
    <definedName name="_xlnm.Print_Area" localSheetId="0">ボランティア登録申込書!$A$1:$J$78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 i="2" l="1"/>
  <c r="N17" i="2"/>
  <c r="M17" i="2"/>
  <c r="L17" i="2"/>
  <c r="G2" i="2" l="1"/>
  <c r="Q58" i="1" l="1"/>
  <c r="P58" i="1"/>
  <c r="O58" i="1"/>
  <c r="N58" i="1"/>
  <c r="M58" i="1"/>
  <c r="L58" i="1"/>
  <c r="K58" i="1"/>
  <c r="J58" i="1"/>
  <c r="J66" i="1"/>
  <c r="K66" i="1"/>
  <c r="H21" i="2" l="1"/>
  <c r="G21" i="2"/>
  <c r="F21" i="2"/>
  <c r="E21" i="2"/>
  <c r="D21" i="2"/>
  <c r="C21" i="2"/>
  <c r="B21" i="2"/>
  <c r="A21" i="2"/>
  <c r="Q66" i="1"/>
  <c r="H24" i="2" s="1"/>
  <c r="J24" i="2" s="1"/>
  <c r="P66" i="1"/>
  <c r="G24" i="2" s="1"/>
  <c r="O66" i="1"/>
  <c r="F24" i="2" s="1"/>
  <c r="N66" i="1"/>
  <c r="E24" i="2" s="1"/>
  <c r="M66" i="1"/>
  <c r="D24" i="2" s="1"/>
  <c r="L66" i="1"/>
  <c r="C24" i="2" s="1"/>
  <c r="B24" i="2"/>
  <c r="A24" i="2"/>
  <c r="Q57" i="1"/>
  <c r="H20" i="2" s="1"/>
  <c r="P57" i="1"/>
  <c r="G20" i="2" s="1"/>
  <c r="O57" i="1"/>
  <c r="F20" i="2" s="1"/>
  <c r="N57" i="1"/>
  <c r="E20" i="2" s="1"/>
  <c r="M57" i="1"/>
  <c r="D20" i="2" s="1"/>
  <c r="J57" i="1"/>
  <c r="A20" i="2" s="1"/>
  <c r="L57" i="1"/>
  <c r="C20" i="2" s="1"/>
  <c r="K57" i="1"/>
  <c r="B20" i="2" s="1"/>
  <c r="J17" i="2"/>
  <c r="I17" i="2"/>
  <c r="F17" i="2"/>
  <c r="C17" i="2"/>
  <c r="B17" i="2"/>
  <c r="A17" i="2"/>
  <c r="S36" i="1"/>
  <c r="R36" i="1"/>
  <c r="Q36" i="1"/>
  <c r="H17" i="2" s="1"/>
  <c r="P36" i="1"/>
  <c r="G17" i="2" s="1"/>
  <c r="O36" i="1"/>
  <c r="N36" i="1"/>
  <c r="E17" i="2" s="1"/>
  <c r="M36" i="1"/>
  <c r="D17" i="2" s="1"/>
  <c r="L36" i="1"/>
  <c r="K36" i="1"/>
  <c r="J36" i="1"/>
  <c r="P30" i="1"/>
  <c r="G14" i="2" s="1"/>
  <c r="I14" i="2" s="1"/>
  <c r="O30" i="1"/>
  <c r="F14" i="2" s="1"/>
  <c r="N30" i="1"/>
  <c r="E14" i="2" s="1"/>
  <c r="M30" i="1"/>
  <c r="D14" i="2" s="1"/>
  <c r="L30" i="1"/>
  <c r="C14" i="2" s="1"/>
  <c r="K30" i="1"/>
  <c r="B14" i="2" s="1"/>
  <c r="J30" i="1"/>
  <c r="A14" i="2" s="1"/>
  <c r="L27" i="1"/>
  <c r="C11" i="2" s="1"/>
  <c r="J27" i="1"/>
  <c r="A11" i="2" s="1"/>
  <c r="K27" i="1"/>
  <c r="B11" i="2" s="1"/>
  <c r="K25" i="1" l="1"/>
  <c r="B8" i="2" s="1"/>
  <c r="J25" i="1"/>
  <c r="A8" i="2" s="1"/>
  <c r="M11" i="1"/>
  <c r="D5" i="2" s="1"/>
  <c r="L11" i="1"/>
  <c r="C5" i="2" s="1"/>
  <c r="K11" i="1"/>
  <c r="B5" i="2" s="1"/>
  <c r="J11" i="1"/>
  <c r="A5" i="2" s="1"/>
  <c r="L6" i="1"/>
  <c r="C2" i="2" s="1"/>
  <c r="K6" i="1"/>
  <c r="B2" i="2" s="1"/>
  <c r="J6" i="1" l="1"/>
  <c r="A2" i="2" s="1"/>
  <c r="D8" i="2" l="1"/>
  <c r="F5" i="2"/>
  <c r="E2" i="2"/>
</calcChain>
</file>

<file path=xl/sharedStrings.xml><?xml version="1.0" encoding="utf-8"?>
<sst xmlns="http://schemas.openxmlformats.org/spreadsheetml/2006/main" count="178" uniqueCount="130">
  <si>
    <t>ふくやま国際交流協会　ボランティア登録申込書</t>
    <rPh sb="4" eb="10">
      <t>コクサイコウリュウキョウカイ</t>
    </rPh>
    <rPh sb="17" eb="19">
      <t>トウロク</t>
    </rPh>
    <rPh sb="19" eb="22">
      <t>モウシコミショ</t>
    </rPh>
    <phoneticPr fontId="1"/>
  </si>
  <si>
    <t>記入日</t>
    <rPh sb="0" eb="3">
      <t>キニュウビ</t>
    </rPh>
    <phoneticPr fontId="1"/>
  </si>
  <si>
    <t>ふりがな</t>
    <phoneticPr fontId="1"/>
  </si>
  <si>
    <t>名前</t>
    <rPh sb="0" eb="2">
      <t>ナマエ</t>
    </rPh>
    <phoneticPr fontId="1"/>
  </si>
  <si>
    <t>生年月日</t>
    <rPh sb="0" eb="4">
      <t>セイネンガッピ</t>
    </rPh>
    <phoneticPr fontId="1"/>
  </si>
  <si>
    <t>性別</t>
    <rPh sb="0" eb="2">
      <t>セイベツ</t>
    </rPh>
    <phoneticPr fontId="1"/>
  </si>
  <si>
    <t>住所</t>
    <rPh sb="0" eb="2">
      <t>ジュウショ</t>
    </rPh>
    <phoneticPr fontId="1"/>
  </si>
  <si>
    <t>協会会員状況</t>
    <rPh sb="0" eb="2">
      <t>キョウカイ</t>
    </rPh>
    <rPh sb="2" eb="4">
      <t>カイイン</t>
    </rPh>
    <rPh sb="4" eb="6">
      <t>ジョウキョウ</t>
    </rPh>
    <phoneticPr fontId="1"/>
  </si>
  <si>
    <t>年</t>
    <rPh sb="0" eb="1">
      <t>ネン</t>
    </rPh>
    <phoneticPr fontId="1"/>
  </si>
  <si>
    <t>月</t>
    <rPh sb="0" eb="1">
      <t>ガツ</t>
    </rPh>
    <phoneticPr fontId="1"/>
  </si>
  <si>
    <t>日</t>
    <rPh sb="0" eb="1">
      <t>ニチ</t>
    </rPh>
    <phoneticPr fontId="1"/>
  </si>
  <si>
    <t>〒</t>
    <phoneticPr fontId="1"/>
  </si>
  <si>
    <t>携帯電話</t>
    <rPh sb="0" eb="4">
      <t>ケイタイデンワ</t>
    </rPh>
    <phoneticPr fontId="1"/>
  </si>
  <si>
    <t>自宅電話</t>
    <rPh sb="0" eb="4">
      <t>ジタクデンワ</t>
    </rPh>
    <phoneticPr fontId="1"/>
  </si>
  <si>
    <t>FAX</t>
    <phoneticPr fontId="1"/>
  </si>
  <si>
    <t>E-mail</t>
    <phoneticPr fontId="1"/>
  </si>
  <si>
    <t>言語に関する資格・経験</t>
    <rPh sb="0" eb="2">
      <t>ゲンゴ</t>
    </rPh>
    <rPh sb="3" eb="4">
      <t>カン</t>
    </rPh>
    <rPh sb="6" eb="8">
      <t>シカク</t>
    </rPh>
    <rPh sb="9" eb="11">
      <t>ケイケン</t>
    </rPh>
    <phoneticPr fontId="1"/>
  </si>
  <si>
    <t>ボランティア活動が可能な日をチェックし，詳しい時間を書いてください。</t>
    <rPh sb="6" eb="8">
      <t>カツドウ</t>
    </rPh>
    <rPh sb="9" eb="11">
      <t>カノウ</t>
    </rPh>
    <rPh sb="12" eb="13">
      <t>ヒ</t>
    </rPh>
    <rPh sb="20" eb="21">
      <t>クワ</t>
    </rPh>
    <rPh sb="23" eb="25">
      <t>ジカン</t>
    </rPh>
    <rPh sb="26" eb="27">
      <t>カ</t>
    </rPh>
    <phoneticPr fontId="1"/>
  </si>
  <si>
    <t>可能な時間</t>
    <rPh sb="0" eb="2">
      <t>カノウ</t>
    </rPh>
    <rPh sb="3" eb="5">
      <t>ジカン</t>
    </rPh>
    <phoneticPr fontId="1"/>
  </si>
  <si>
    <t>基本情報</t>
    <rPh sb="0" eb="4">
      <t>キホンジョウホウ</t>
    </rPh>
    <phoneticPr fontId="1"/>
  </si>
  <si>
    <t>自己PR</t>
    <rPh sb="0" eb="2">
      <t>ジコ</t>
    </rPh>
    <phoneticPr fontId="1"/>
  </si>
  <si>
    <t>TOEIC，日本語能力試験など，言語に関する資格があれば書いてください。
また，留学経験や海外に住んだことがあれば，書いてください。</t>
    <rPh sb="6" eb="9">
      <t>ニホンゴ</t>
    </rPh>
    <rPh sb="9" eb="11">
      <t>ノウリョク</t>
    </rPh>
    <rPh sb="11" eb="13">
      <t>シケン</t>
    </rPh>
    <rPh sb="16" eb="18">
      <t>ゲンゴ</t>
    </rPh>
    <rPh sb="19" eb="20">
      <t>カン</t>
    </rPh>
    <rPh sb="22" eb="24">
      <t>シカク</t>
    </rPh>
    <rPh sb="28" eb="29">
      <t>カ</t>
    </rPh>
    <rPh sb="40" eb="42">
      <t>リュウガク</t>
    </rPh>
    <rPh sb="42" eb="44">
      <t>ケイケン</t>
    </rPh>
    <rPh sb="45" eb="47">
      <t>カイガイ</t>
    </rPh>
    <rPh sb="48" eb="49">
      <t>ス</t>
    </rPh>
    <rPh sb="58" eb="59">
      <t>カ</t>
    </rPh>
    <phoneticPr fontId="1"/>
  </si>
  <si>
    <r>
      <t xml:space="preserve">ボランティア経験
</t>
    </r>
    <r>
      <rPr>
        <sz val="10"/>
        <color theme="1"/>
        <rFont val="HG丸ｺﾞｼｯｸM-PRO"/>
        <family val="3"/>
        <charset val="128"/>
      </rPr>
      <t>※外国語・国際交流に限らない。</t>
    </r>
    <rPh sb="6" eb="8">
      <t>ケイケン</t>
    </rPh>
    <rPh sb="10" eb="13">
      <t>ガイコクゴ</t>
    </rPh>
    <rPh sb="14" eb="18">
      <t>コクサイコウリュウ</t>
    </rPh>
    <rPh sb="19" eb="20">
      <t>カギ</t>
    </rPh>
    <phoneticPr fontId="1"/>
  </si>
  <si>
    <t>※ふくやま国際交流協会からイベント・ボランティアに関する情報
　（一斉メール）の受け取りを希望しますか。</t>
    <rPh sb="5" eb="7">
      <t>コクサイ</t>
    </rPh>
    <rPh sb="7" eb="9">
      <t>コウリュウ</t>
    </rPh>
    <rPh sb="9" eb="11">
      <t>キョウカイ</t>
    </rPh>
    <rPh sb="25" eb="26">
      <t>カン</t>
    </rPh>
    <rPh sb="28" eb="30">
      <t>ジョウホウ</t>
    </rPh>
    <rPh sb="33" eb="35">
      <t>イッセイ</t>
    </rPh>
    <rPh sb="40" eb="41">
      <t>ウ</t>
    </rPh>
    <rPh sb="42" eb="43">
      <t>ト</t>
    </rPh>
    <rPh sb="45" eb="47">
      <t>キボウ</t>
    </rPh>
    <phoneticPr fontId="1"/>
  </si>
  <si>
    <t>なぜボランティアをしたいか，国際交流に興味を持つきっかけなど，事務局に伝えたいことがあったら書いてください。（スペースが足りない場合は別紙でも良いです。）</t>
    <rPh sb="60" eb="61">
      <t>タ</t>
    </rPh>
    <rPh sb="64" eb="66">
      <t>バアイ</t>
    </rPh>
    <rPh sb="67" eb="69">
      <t>ベッシ</t>
    </rPh>
    <rPh sb="71" eb="72">
      <t>ヨ</t>
    </rPh>
    <phoneticPr fontId="1"/>
  </si>
  <si>
    <r>
      <t>★★★このボランティア登録申込書を提出することで，「ふくやま国際交流協会ボランティア制度実施要領」に従った活動することに同意します</t>
    </r>
    <r>
      <rPr>
        <b/>
        <sz val="13"/>
        <color theme="1"/>
        <rFont val="HG丸ｺﾞｼｯｸM-PRO"/>
        <family val="3"/>
        <charset val="128"/>
      </rPr>
      <t>。★★★</t>
    </r>
    <phoneticPr fontId="1"/>
  </si>
  <si>
    <t>会員</t>
    <rPh sb="0" eb="2">
      <t>カイイン</t>
    </rPh>
    <phoneticPr fontId="1"/>
  </si>
  <si>
    <t>非会員</t>
    <rPh sb="0" eb="3">
      <t>ヒカイイン</t>
    </rPh>
    <phoneticPr fontId="1"/>
  </si>
  <si>
    <t>団体会員</t>
    <rPh sb="0" eb="4">
      <t>ダンタイカイイン</t>
    </rPh>
    <phoneticPr fontId="1"/>
  </si>
  <si>
    <t>日本語</t>
    <rPh sb="0" eb="3">
      <t>ニホンゴ</t>
    </rPh>
    <phoneticPr fontId="1"/>
  </si>
  <si>
    <t>英語</t>
    <rPh sb="0" eb="2">
      <t>エイゴ</t>
    </rPh>
    <phoneticPr fontId="1"/>
  </si>
  <si>
    <t>韓国語</t>
    <rPh sb="0" eb="3">
      <t>カンコクゴ</t>
    </rPh>
    <phoneticPr fontId="1"/>
  </si>
  <si>
    <t>ベトナム語</t>
    <rPh sb="4" eb="5">
      <t>ゴ</t>
    </rPh>
    <phoneticPr fontId="1"/>
  </si>
  <si>
    <t>ポルトガル語</t>
    <rPh sb="5" eb="6">
      <t>ゴ</t>
    </rPh>
    <phoneticPr fontId="1"/>
  </si>
  <si>
    <t>その他</t>
    <rPh sb="2" eb="3">
      <t>タ</t>
    </rPh>
    <phoneticPr fontId="1"/>
  </si>
  <si>
    <t>⑥通訳</t>
    <rPh sb="1" eb="3">
      <t>ツウヤク</t>
    </rPh>
    <phoneticPr fontId="1"/>
  </si>
  <si>
    <t>⑦翻訳</t>
    <rPh sb="1" eb="3">
      <t>ホンヤク</t>
    </rPh>
    <phoneticPr fontId="1"/>
  </si>
  <si>
    <t>⑧観光ガイド</t>
    <rPh sb="1" eb="3">
      <t>カンコウ</t>
    </rPh>
    <phoneticPr fontId="1"/>
  </si>
  <si>
    <t>⑩文化紹介</t>
    <rPh sb="1" eb="5">
      <t>ブンカショウカイ</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</si>
  <si>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</si>
  <si>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</si>
  <si>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</si>
  <si>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</si>
  <si>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</si>
  <si>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</si>
  <si>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</si>
  <si>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要相談</t>
    <rPh sb="0" eb="3">
      <t>ヨウソウダン</t>
    </rPh>
    <phoneticPr fontId="1"/>
  </si>
  <si>
    <t>自宅近くのみ</t>
    <rPh sb="0" eb="2">
      <t>ジタク</t>
    </rPh>
    <rPh sb="2" eb="3">
      <t>チカ</t>
    </rPh>
    <phoneticPr fontId="1"/>
  </si>
  <si>
    <t>神辺地域</t>
    <rPh sb="0" eb="2">
      <t>カンナベ</t>
    </rPh>
    <rPh sb="2" eb="4">
      <t>チイキ</t>
    </rPh>
    <phoneticPr fontId="1"/>
  </si>
  <si>
    <t>要相談・その他</t>
    <rPh sb="0" eb="3">
      <t>ヨウソウダン</t>
    </rPh>
    <rPh sb="6" eb="7">
      <t>タ</t>
    </rPh>
    <phoneticPr fontId="1"/>
  </si>
  <si>
    <t>男性</t>
    <rPh sb="0" eb="2">
      <t>ダンセイ</t>
    </rPh>
    <phoneticPr fontId="1"/>
  </si>
  <si>
    <t>女性</t>
    <rPh sb="0" eb="2">
      <t>ジョセイ</t>
    </rPh>
    <phoneticPr fontId="1"/>
  </si>
  <si>
    <t>答えたくない</t>
    <rPh sb="0" eb="1">
      <t>コタ</t>
    </rPh>
    <phoneticPr fontId="1"/>
  </si>
  <si>
    <t>結果</t>
    <rPh sb="0" eb="2">
      <t>ケッカ</t>
    </rPh>
    <phoneticPr fontId="1"/>
  </si>
  <si>
    <t>希望する</t>
    <rPh sb="0" eb="2">
      <t>キボウ</t>
    </rPh>
    <phoneticPr fontId="1"/>
  </si>
  <si>
    <t>希望しない</t>
    <rPh sb="0" eb="2">
      <t>キボウ</t>
    </rPh>
    <phoneticPr fontId="1"/>
  </si>
  <si>
    <t>※団体会員の場合は，団体名：</t>
    <rPh sb="1" eb="3">
      <t>ダンタイ</t>
    </rPh>
    <rPh sb="3" eb="5">
      <t>カイイン</t>
    </rPh>
    <rPh sb="6" eb="8">
      <t>バアイ</t>
    </rPh>
    <rPh sb="10" eb="12">
      <t>ダンタイ</t>
    </rPh>
    <rPh sb="12" eb="13">
      <t>メイ</t>
    </rPh>
    <phoneticPr fontId="1"/>
  </si>
  <si>
    <t>希望①</t>
    <rPh sb="0" eb="2">
      <t>キボウ</t>
    </rPh>
    <phoneticPr fontId="1"/>
  </si>
  <si>
    <t>希望②</t>
    <rPh sb="0" eb="2">
      <t>キボウ</t>
    </rPh>
    <phoneticPr fontId="1"/>
  </si>
  <si>
    <t>希望③</t>
    <rPh sb="0" eb="2">
      <t>キボウ</t>
    </rPh>
    <phoneticPr fontId="1"/>
  </si>
  <si>
    <t>自宅電話</t>
    <rPh sb="0" eb="2">
      <t>ジタク</t>
    </rPh>
    <rPh sb="2" eb="4">
      <t>デンワ</t>
    </rPh>
    <phoneticPr fontId="1"/>
  </si>
  <si>
    <t>メール</t>
    <phoneticPr fontId="1"/>
  </si>
  <si>
    <t>言語①</t>
    <rPh sb="0" eb="2">
      <t>ゲンゴ</t>
    </rPh>
    <phoneticPr fontId="1"/>
  </si>
  <si>
    <t>言語②</t>
    <rPh sb="0" eb="2">
      <t>ゲンゴ</t>
    </rPh>
    <phoneticPr fontId="1"/>
  </si>
  <si>
    <t>言語③</t>
    <rPh sb="0" eb="2">
      <t>ゲンゴ</t>
    </rPh>
    <phoneticPr fontId="1"/>
  </si>
  <si>
    <t>言語④</t>
    <rPh sb="0" eb="2">
      <t>ゲンゴ</t>
    </rPh>
    <phoneticPr fontId="1"/>
  </si>
  <si>
    <t>言語⑤</t>
    <rPh sb="0" eb="2">
      <t>ゲンゴ</t>
    </rPh>
    <phoneticPr fontId="1"/>
  </si>
  <si>
    <t>言語⑥</t>
    <rPh sb="0" eb="2">
      <t>ゲンゴ</t>
    </rPh>
    <phoneticPr fontId="1"/>
  </si>
  <si>
    <t>その他</t>
    <rPh sb="2" eb="3">
      <t>タ</t>
    </rPh>
    <phoneticPr fontId="1"/>
  </si>
  <si>
    <t>希望④</t>
    <rPh sb="0" eb="2">
      <t>キボウ</t>
    </rPh>
    <phoneticPr fontId="1"/>
  </si>
  <si>
    <t>希望⑤</t>
    <rPh sb="0" eb="2">
      <t>キボウ</t>
    </rPh>
    <phoneticPr fontId="1"/>
  </si>
  <si>
    <t>希望⑥</t>
    <rPh sb="0" eb="2">
      <t>キボウ</t>
    </rPh>
    <phoneticPr fontId="1"/>
  </si>
  <si>
    <t>希望⑦</t>
    <rPh sb="0" eb="2">
      <t>キボウ</t>
    </rPh>
    <phoneticPr fontId="1"/>
  </si>
  <si>
    <t>希望⑧</t>
    <rPh sb="0" eb="2">
      <t>キボウ</t>
    </rPh>
    <phoneticPr fontId="1"/>
  </si>
  <si>
    <t>希望⑨</t>
    <rPh sb="0" eb="2">
      <t>キボウ</t>
    </rPh>
    <phoneticPr fontId="1"/>
  </si>
  <si>
    <t>希望⑩</t>
    <rPh sb="0" eb="2">
      <t>キボウ</t>
    </rPh>
    <phoneticPr fontId="1"/>
  </si>
  <si>
    <t>※「①日本語学習支援（ワンペアレッスン）」を選択した場合は，何か資格や経験があれば，詳しく書いてください。</t>
    <rPh sb="3" eb="6">
      <t>ニホンゴ</t>
    </rPh>
    <rPh sb="6" eb="8">
      <t>ガクシュウ</t>
    </rPh>
    <rPh sb="8" eb="10">
      <t>シエン</t>
    </rPh>
    <rPh sb="22" eb="24">
      <t>センタク</t>
    </rPh>
    <rPh sb="26" eb="28">
      <t>バアイ</t>
    </rPh>
    <rPh sb="30" eb="31">
      <t>ナニ</t>
    </rPh>
    <rPh sb="32" eb="34">
      <t>シカク</t>
    </rPh>
    <rPh sb="35" eb="37">
      <t>ケイケン</t>
    </rPh>
    <rPh sb="42" eb="43">
      <t>クワ</t>
    </rPh>
    <rPh sb="45" eb="46">
      <t>カ</t>
    </rPh>
    <phoneticPr fontId="1"/>
  </si>
  <si>
    <t>※「②学習支援」を選択した場合は，何か資格や経験があれば，詳しく書いてください。</t>
    <rPh sb="9" eb="11">
      <t>センタク</t>
    </rPh>
    <rPh sb="13" eb="15">
      <t>バアイ</t>
    </rPh>
    <rPh sb="17" eb="18">
      <t>ナニ</t>
    </rPh>
    <rPh sb="19" eb="21">
      <t>シカク</t>
    </rPh>
    <rPh sb="22" eb="24">
      <t>ケイケン</t>
    </rPh>
    <rPh sb="29" eb="30">
      <t>クワ</t>
    </rPh>
    <rPh sb="32" eb="33">
      <t>カ</t>
    </rPh>
    <phoneticPr fontId="1"/>
  </si>
  <si>
    <t>※「⑩文化紹介」を選択した場合は，詳しく書いてください。</t>
    <rPh sb="9" eb="11">
      <t>センタク</t>
    </rPh>
    <rPh sb="13" eb="15">
      <t>バアイ</t>
    </rPh>
    <rPh sb="17" eb="18">
      <t>クワ</t>
    </rPh>
    <rPh sb="20" eb="21">
      <t>カ</t>
    </rPh>
    <phoneticPr fontId="1"/>
  </si>
  <si>
    <t>①回答</t>
    <rPh sb="1" eb="3">
      <t>カイトウ</t>
    </rPh>
    <phoneticPr fontId="1"/>
  </si>
  <si>
    <t>②回答</t>
    <rPh sb="1" eb="3">
      <t>カイトウ</t>
    </rPh>
    <phoneticPr fontId="1"/>
  </si>
  <si>
    <t>③回答</t>
    <rPh sb="1" eb="3">
      <t>カイトウ</t>
    </rPh>
    <phoneticPr fontId="1"/>
  </si>
  <si>
    <t>⑩回答</t>
    <rPh sb="1" eb="3">
      <t>カイトウ</t>
    </rPh>
    <phoneticPr fontId="1"/>
  </si>
  <si>
    <t>※「③特技を生かしたボランティア」を選択した場合は，詳しく書いてください。</t>
    <rPh sb="3" eb="5">
      <t>トクギ</t>
    </rPh>
    <rPh sb="6" eb="7">
      <t>イ</t>
    </rPh>
    <rPh sb="18" eb="20">
      <t>センタク</t>
    </rPh>
    <rPh sb="22" eb="24">
      <t>バアイ</t>
    </rPh>
    <rPh sb="26" eb="27">
      <t>クワ</t>
    </rPh>
    <rPh sb="29" eb="30">
      <t>カ</t>
    </rPh>
    <phoneticPr fontId="1"/>
  </si>
  <si>
    <t>①日本語学習支援（ワンペアレッスン）</t>
    <rPh sb="1" eb="4">
      <t>ニホンゴ</t>
    </rPh>
    <rPh sb="4" eb="6">
      <t>ガクシュウ</t>
    </rPh>
    <rPh sb="6" eb="8">
      <t>シエン</t>
    </rPh>
    <phoneticPr fontId="1"/>
  </si>
  <si>
    <t>②学習支援（外国にルーツを持つ子どもなどへの学習支援など）</t>
    <rPh sb="1" eb="3">
      <t>ガクシュウ</t>
    </rPh>
    <rPh sb="3" eb="5">
      <t>シエン</t>
    </rPh>
    <rPh sb="6" eb="8">
      <t>ガイコク</t>
    </rPh>
    <rPh sb="13" eb="14">
      <t>モ</t>
    </rPh>
    <rPh sb="15" eb="16">
      <t>コ</t>
    </rPh>
    <rPh sb="22" eb="24">
      <t>ガクシュウ</t>
    </rPh>
    <rPh sb="24" eb="26">
      <t>シエン</t>
    </rPh>
    <phoneticPr fontId="1"/>
  </si>
  <si>
    <t>③特技を生かしたボランティア（例：着付け，読み聞かせ）</t>
    <rPh sb="1" eb="3">
      <t>トクギ</t>
    </rPh>
    <rPh sb="4" eb="5">
      <t>イ</t>
    </rPh>
    <rPh sb="15" eb="16">
      <t>レイ</t>
    </rPh>
    <rPh sb="17" eb="19">
      <t>キツ</t>
    </rPh>
    <rPh sb="21" eb="22">
      <t>ヨ</t>
    </rPh>
    <rPh sb="23" eb="24">
      <t>キ</t>
    </rPh>
    <phoneticPr fontId="1"/>
  </si>
  <si>
    <t>④ホームステイ受入れ（会員優先）</t>
    <rPh sb="7" eb="8">
      <t>ウ</t>
    </rPh>
    <rPh sb="8" eb="9">
      <t>イ</t>
    </rPh>
    <rPh sb="11" eb="13">
      <t>カイイン</t>
    </rPh>
    <rPh sb="13" eb="15">
      <t>ユウセン</t>
    </rPh>
    <phoneticPr fontId="1"/>
  </si>
  <si>
    <t>⑤ホームビジット受入れ（会員優先）</t>
    <rPh sb="8" eb="10">
      <t>ウケイ</t>
    </rPh>
    <rPh sb="12" eb="14">
      <t>カイイン</t>
    </rPh>
    <rPh sb="14" eb="16">
      <t>ユウセン</t>
    </rPh>
    <phoneticPr fontId="1"/>
  </si>
  <si>
    <t>⑨イベントアシスタント（運営補助）</t>
    <rPh sb="12" eb="14">
      <t>ウンエイ</t>
    </rPh>
    <rPh sb="14" eb="16">
      <t>ホジョ</t>
    </rPh>
    <phoneticPr fontId="1"/>
  </si>
  <si>
    <t>携帯</t>
    <rPh sb="0" eb="2">
      <t>ケイタイ</t>
    </rPh>
    <phoneticPr fontId="1"/>
  </si>
  <si>
    <t>自宅</t>
    <rPh sb="0" eb="2">
      <t>ジタク</t>
    </rPh>
    <phoneticPr fontId="1"/>
  </si>
  <si>
    <t>メール</t>
    <phoneticPr fontId="1"/>
  </si>
  <si>
    <t>希望する</t>
    <rPh sb="0" eb="2">
      <t>キボウ</t>
    </rPh>
    <phoneticPr fontId="1"/>
  </si>
  <si>
    <t>希望しない</t>
    <rPh sb="0" eb="2">
      <t>キボウ</t>
    </rPh>
    <phoneticPr fontId="1"/>
  </si>
  <si>
    <t>女性</t>
    <rPh sb="0" eb="2">
      <t>ジョセイ</t>
    </rPh>
    <phoneticPr fontId="1"/>
  </si>
  <si>
    <t>男性</t>
    <rPh sb="0" eb="2">
      <t>ダンセイ</t>
    </rPh>
    <phoneticPr fontId="1"/>
  </si>
  <si>
    <t>答えたくない</t>
    <rPh sb="0" eb="1">
      <t>コタ</t>
    </rPh>
    <phoneticPr fontId="1"/>
  </si>
  <si>
    <t>会員</t>
    <rPh sb="0" eb="2">
      <t>カイイン</t>
    </rPh>
    <phoneticPr fontId="1"/>
  </si>
  <si>
    <t>非会員</t>
    <rPh sb="0" eb="3">
      <t>ヒカイイン</t>
    </rPh>
    <phoneticPr fontId="1"/>
  </si>
  <si>
    <t>団体会員</t>
    <rPh sb="0" eb="2">
      <t>ダンタイ</t>
    </rPh>
    <rPh sb="2" eb="4">
      <t>カイイン</t>
    </rPh>
    <phoneticPr fontId="1"/>
  </si>
  <si>
    <t>日本語</t>
    <rPh sb="0" eb="3">
      <t>ニホンゴ</t>
    </rPh>
    <phoneticPr fontId="1"/>
  </si>
  <si>
    <t>英語</t>
    <rPh sb="0" eb="2">
      <t>エイゴ</t>
    </rPh>
    <phoneticPr fontId="1"/>
  </si>
  <si>
    <t>中国語</t>
    <rPh sb="0" eb="3">
      <t>チュウゴクゴ</t>
    </rPh>
    <phoneticPr fontId="1"/>
  </si>
  <si>
    <t>韓国語</t>
    <rPh sb="0" eb="3">
      <t>カンコクゴ</t>
    </rPh>
    <phoneticPr fontId="1"/>
  </si>
  <si>
    <t>ベトナム語</t>
    <rPh sb="4" eb="5">
      <t>ゴ</t>
    </rPh>
    <phoneticPr fontId="1"/>
  </si>
  <si>
    <t>ポルトガル語</t>
    <rPh sb="5" eb="6">
      <t>ゴ</t>
    </rPh>
    <phoneticPr fontId="1"/>
  </si>
  <si>
    <t>その他　回答</t>
    <rPh sb="2" eb="3">
      <t>タ</t>
    </rPh>
    <rPh sb="4" eb="6">
      <t>カイトウ</t>
    </rPh>
    <phoneticPr fontId="1"/>
  </si>
  <si>
    <t>福山駅周辺（市民参画センター，まなびの舘ローズコムなど）</t>
    <rPh sb="0" eb="5">
      <t>フクヤマエキシュウヘン</t>
    </rPh>
    <rPh sb="6" eb="10">
      <t>シミンサンカク</t>
    </rPh>
    <rPh sb="19" eb="20">
      <t>ヤカタ</t>
    </rPh>
    <phoneticPr fontId="1"/>
  </si>
  <si>
    <t>東部地域（春日、大門方面）</t>
    <rPh sb="0" eb="2">
      <t>トウブ</t>
    </rPh>
    <rPh sb="2" eb="4">
      <t>チイキ</t>
    </rPh>
    <rPh sb="5" eb="7">
      <t>カスガ</t>
    </rPh>
    <rPh sb="8" eb="10">
      <t>ダイモン</t>
    </rPh>
    <rPh sb="10" eb="12">
      <t>ホウメン</t>
    </rPh>
    <phoneticPr fontId="1"/>
  </si>
  <si>
    <t>西部地域（松永方面）</t>
    <rPh sb="0" eb="4">
      <t>セイブチイキ</t>
    </rPh>
    <rPh sb="5" eb="7">
      <t>マツナガ</t>
    </rPh>
    <rPh sb="7" eb="9">
      <t>ホウメン</t>
    </rPh>
    <phoneticPr fontId="1"/>
  </si>
  <si>
    <t>南部地域（鞆，沼隈方面）</t>
    <rPh sb="0" eb="2">
      <t>ナンブ</t>
    </rPh>
    <rPh sb="2" eb="4">
      <t>チイキ</t>
    </rPh>
    <rPh sb="5" eb="6">
      <t>トモ</t>
    </rPh>
    <rPh sb="7" eb="9">
      <t>ヌマクマ</t>
    </rPh>
    <rPh sb="9" eb="11">
      <t>ホウメン</t>
    </rPh>
    <phoneticPr fontId="1"/>
  </si>
  <si>
    <t>北部地域（駅家，新市方面）</t>
    <rPh sb="0" eb="2">
      <t>ホクブ</t>
    </rPh>
    <rPh sb="2" eb="4">
      <t>チイキ</t>
    </rPh>
    <rPh sb="5" eb="7">
      <t>エキヤ</t>
    </rPh>
    <rPh sb="8" eb="10">
      <t>シンイチ</t>
    </rPh>
    <rPh sb="10" eb="12">
      <t>ホウメン</t>
    </rPh>
    <phoneticPr fontId="1"/>
  </si>
  <si>
    <t>※「要相談・その他」を選択した場合は，詳しく書いてください。</t>
    <rPh sb="2" eb="5">
      <t>ヨウソウダン</t>
    </rPh>
    <rPh sb="8" eb="9">
      <t>タ</t>
    </rPh>
    <rPh sb="11" eb="13">
      <t>センタク</t>
    </rPh>
    <rPh sb="15" eb="17">
      <t>バアイ</t>
    </rPh>
    <rPh sb="19" eb="20">
      <t>クワ</t>
    </rPh>
    <rPh sb="22" eb="23">
      <t>カ</t>
    </rPh>
    <phoneticPr fontId="1"/>
  </si>
  <si>
    <t>（例）9:00～11:00，15:00以降</t>
    <rPh sb="1" eb="2">
      <t>レイ</t>
    </rPh>
    <phoneticPr fontId="1"/>
  </si>
  <si>
    <t>可能な曜日</t>
    <rPh sb="0" eb="2">
      <t>カノウ</t>
    </rPh>
    <rPh sb="3" eb="5">
      <t>ヨウビ</t>
    </rPh>
    <phoneticPr fontId="1"/>
  </si>
  <si>
    <t>（例）月曜日</t>
    <rPh sb="1" eb="2">
      <t>レイ</t>
    </rPh>
    <rPh sb="3" eb="6">
      <t>ゲツヨウビ</t>
    </rPh>
    <phoneticPr fontId="1"/>
  </si>
  <si>
    <t>←曜日</t>
    <rPh sb="1" eb="3">
      <t>ヨウビ</t>
    </rPh>
    <phoneticPr fontId="1"/>
  </si>
  <si>
    <t>←時間</t>
    <rPh sb="1" eb="3">
      <t>ジカン</t>
    </rPh>
    <phoneticPr fontId="1"/>
  </si>
  <si>
    <t>団体会員名</t>
    <rPh sb="0" eb="2">
      <t>ダンタイ</t>
    </rPh>
    <rPh sb="2" eb="4">
      <t>カイイン</t>
    </rPh>
    <rPh sb="4" eb="5">
      <t>メイ</t>
    </rPh>
    <phoneticPr fontId="1"/>
  </si>
  <si>
    <t>※青いセルをクリックして選択してください。</t>
    <rPh sb="1" eb="2">
      <t>アオ</t>
    </rPh>
    <rPh sb="12" eb="14">
      <t>センタク</t>
    </rPh>
    <phoneticPr fontId="1"/>
  </si>
  <si>
    <t>ボランティア活動で可能な言語
※複数の回答可能
※青いセルをクリックして
選択してください。</t>
    <rPh sb="6" eb="8">
      <t>カツドウ</t>
    </rPh>
    <rPh sb="9" eb="11">
      <t>カノウ</t>
    </rPh>
    <rPh sb="12" eb="14">
      <t>ゲンゴ</t>
    </rPh>
    <phoneticPr fontId="1"/>
  </si>
  <si>
    <t>連絡がとりやすい方法・希望
※複数の回答可能
※青いセルをクリックして
選択してください。</t>
    <rPh sb="0" eb="2">
      <t>レンラク</t>
    </rPh>
    <rPh sb="8" eb="10">
      <t>ホウホウ</t>
    </rPh>
    <rPh sb="11" eb="13">
      <t>キボウ</t>
    </rPh>
    <rPh sb="15" eb="17">
      <t>フクスウ</t>
    </rPh>
    <rPh sb="18" eb="20">
      <t>カイトウ</t>
    </rPh>
    <rPh sb="20" eb="22">
      <t>カノウ</t>
    </rPh>
    <phoneticPr fontId="1"/>
  </si>
  <si>
    <t>ふくやま国際交流協会
希望のボランティア活動内容
※複数の回答可能
※青いセルをクリックして
選択してください。</t>
    <rPh sb="4" eb="8">
      <t>コクサイコウリュウ</t>
    </rPh>
    <rPh sb="8" eb="10">
      <t>キョウカイ</t>
    </rPh>
    <rPh sb="11" eb="13">
      <t>キボウ</t>
    </rPh>
    <rPh sb="20" eb="22">
      <t>カツドウ</t>
    </rPh>
    <rPh sb="22" eb="24">
      <t>ナイヨウ</t>
    </rPh>
    <phoneticPr fontId="1"/>
  </si>
  <si>
    <t>ボランティア活動可能
スケジュール
※複数の回答可能
※青いセルをクリックして
選択してください。</t>
    <rPh sb="6" eb="8">
      <t>カツドウ</t>
    </rPh>
    <rPh sb="8" eb="10">
      <t>カノウ</t>
    </rPh>
    <phoneticPr fontId="1"/>
  </si>
  <si>
    <t>ボランティア活動可能範囲
※複数の回答可能
※青いセルをクリックして
選択してください。</t>
    <rPh sb="6" eb="8">
      <t>カツドウ</t>
    </rPh>
    <rPh sb="8" eb="10">
      <t>カノウ</t>
    </rPh>
    <rPh sb="10" eb="12">
      <t>ハンイ</t>
    </rPh>
    <phoneticPr fontId="1"/>
  </si>
  <si>
    <t>イベント・ボランティア情報
メールの希望
※青いセルをクリックして
選択してください。</t>
    <rPh sb="11" eb="13">
      <t>ジョウホウ</t>
    </rPh>
    <rPh sb="18" eb="20">
      <t>キボウ</t>
    </rPh>
    <phoneticPr fontId="1"/>
  </si>
  <si>
    <t>※青いセルをクリックして選択してください。</t>
    <phoneticPr fontId="1"/>
  </si>
  <si>
    <r>
      <t>※なるべくボランティア登録申込書をデータで出してください。次のページからダウンロードできます。
　</t>
    </r>
    <r>
      <rPr>
        <sz val="9"/>
        <color theme="1"/>
        <rFont val="Times New Roman"/>
        <family val="1"/>
      </rPr>
      <t>https://www.city.fukuyama.hiroshima.jp/site/fage/291396.html</t>
    </r>
    <r>
      <rPr>
        <sz val="9"/>
        <color theme="1"/>
        <rFont val="HG丸ｺﾞｼｯｸM-PRO"/>
        <family val="3"/>
        <charset val="128"/>
      </rPr>
      <t>　　　※「ボランティア登録制度」のところ
　提出先：</t>
    </r>
    <r>
      <rPr>
        <sz val="9"/>
        <color theme="1"/>
        <rFont val="Times New Roman"/>
        <family val="1"/>
      </rPr>
      <t>kokusai@city.fukuyama.hiroshima.jp</t>
    </r>
    <r>
      <rPr>
        <sz val="9"/>
        <color theme="1"/>
        <rFont val="HG丸ｺﾞｼｯｸM-PRO"/>
        <family val="3"/>
        <charset val="128"/>
      </rPr>
      <t xml:space="preserve">
※記載された事項について，当協会のボランティア登録制度に関する目的以外で利用することはありません。</t>
    </r>
    <rPh sb="29" eb="30">
      <t>ツギ</t>
    </rPh>
    <rPh sb="120" eb="122">
      <t>トウロク</t>
    </rPh>
    <rPh sb="122" eb="124">
      <t>セイド</t>
    </rPh>
    <rPh sb="131" eb="133">
      <t>テイシュツ</t>
    </rPh>
    <rPh sb="133" eb="134">
      <t>サキ</t>
    </rPh>
    <rPh sb="171" eb="173">
      <t>キサイ</t>
    </rPh>
    <rPh sb="176" eb="178">
      <t>ジコウ</t>
    </rPh>
    <rPh sb="183" eb="186">
      <t>トウキョウカイ</t>
    </rPh>
    <rPh sb="193" eb="195">
      <t>トウロク</t>
    </rPh>
    <rPh sb="195" eb="197">
      <t>セイド</t>
    </rPh>
    <rPh sb="198" eb="199">
      <t>カン</t>
    </rPh>
    <rPh sb="201" eb="205">
      <t>モクテキイガイ</t>
    </rPh>
    <rPh sb="206" eb="208">
      <t>リヨウ</t>
    </rPh>
    <phoneticPr fontId="1"/>
  </si>
  <si>
    <t>更新：2023/06 V2</t>
    <rPh sb="0" eb="2">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</si>
</sst>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6"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8"/>
      <color theme="1"/>
      <name val="HG丸ｺﾞｼｯｸM-PRO"/>
      <family val="3"/>
      <charset val="128"/>
    </font>
    <font>
      <sz val="10"/>
      <color theme="1"/>
      <name val="HG丸ｺﾞｼｯｸM-PRO"/>
      <family val="3"/>
      <charset val="128"/>
    </font>
    <font>
      <sz val="9"/>
      <color theme="1"/>
      <name val="HG丸ｺﾞｼｯｸM-PRO"/>
      <family val="3"/>
      <charset val="128"/>
    </font>
    <font>
      <b/>
      <sz val="11"/>
      <color theme="1"/>
      <name val="HG丸ｺﾞｼｯｸM-PRO"/>
      <family val="3"/>
      <charset val="128"/>
    </font>
    <font>
      <b/>
      <sz val="18"/>
      <color theme="1"/>
      <name val="HG丸ｺﾞｼｯｸM-PRO"/>
      <family val="3"/>
      <charset val="128"/>
    </font>
    <font>
      <sz val="6"/>
      <color theme="1"/>
      <name val="HG丸ｺﾞｼｯｸM-PRO"/>
      <family val="3"/>
      <charset val="128"/>
    </font>
    <font>
      <sz val="10.5"/>
      <color theme="1"/>
      <name val="HG丸ｺﾞｼｯｸM-PRO"/>
      <family val="3"/>
      <charset val="128"/>
    </font>
    <font>
      <sz val="9"/>
      <color theme="1"/>
      <name val="Times New Roman"/>
      <family val="1"/>
    </font>
    <font>
      <b/>
      <u/>
      <sz val="13"/>
      <color theme="1"/>
      <name val="HG丸ｺﾞｼｯｸM-PRO"/>
      <family val="3"/>
      <charset val="128"/>
    </font>
    <font>
      <b/>
      <sz val="13"/>
      <color theme="1"/>
      <name val="HG丸ｺﾞｼｯｸM-PRO"/>
      <family val="3"/>
      <charset val="128"/>
    </font>
    <font>
      <b/>
      <sz val="11"/>
      <color theme="1"/>
      <name val="游ゴシック"/>
      <family val="3"/>
      <charset val="128"/>
      <scheme val="minor"/>
    </font>
    <font>
      <sz val="11"/>
      <name val="HG丸ｺﾞｼｯｸM-PRO"/>
      <family val="3"/>
      <charset val="128"/>
    </font>
    <font>
      <sz val="8"/>
      <color theme="1"/>
      <name val="HG丸ｺﾞｼｯｸM-PRO"/>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181">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pplyAlignment="1">
      <alignment vertical="center"/>
    </xf>
    <xf numFmtId="0" fontId="2" fillId="0" borderId="1" xfId="0" applyFont="1" applyBorder="1">
      <alignment vertical="center"/>
    </xf>
    <xf numFmtId="0" fontId="2" fillId="0" borderId="0" xfId="0" applyFont="1" applyBorder="1" applyAlignment="1">
      <alignment horizontal="right" vertical="center"/>
    </xf>
    <xf numFmtId="0" fontId="2" fillId="0" borderId="0" xfId="0" applyFont="1" applyBorder="1">
      <alignment vertical="center"/>
    </xf>
    <xf numFmtId="0" fontId="4" fillId="0" borderId="0" xfId="0" applyFont="1" applyBorder="1" applyAlignment="1">
      <alignment vertical="top"/>
    </xf>
    <xf numFmtId="0" fontId="2" fillId="0" borderId="0" xfId="0" applyFont="1" applyAlignment="1">
      <alignment horizontal="righ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wrapText="1"/>
    </xf>
    <xf numFmtId="0" fontId="2" fillId="0" borderId="14" xfId="0" applyFont="1" applyBorder="1">
      <alignment vertical="center"/>
    </xf>
    <xf numFmtId="0" fontId="2" fillId="0" borderId="19" xfId="0" applyFont="1" applyBorder="1">
      <alignment vertical="center"/>
    </xf>
    <xf numFmtId="0" fontId="2" fillId="0" borderId="28" xfId="0" applyFont="1" applyBorder="1">
      <alignment vertical="center"/>
    </xf>
    <xf numFmtId="0" fontId="2" fillId="0" borderId="25" xfId="0" applyFont="1" applyBorder="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15" xfId="0" applyFont="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3" xfId="0" applyFont="1" applyFill="1" applyBorder="1" applyAlignment="1">
      <alignment horizontal="right" vertical="center"/>
    </xf>
    <xf numFmtId="0" fontId="2" fillId="2" borderId="1" xfId="0" applyFont="1" applyFill="1" applyBorder="1" applyAlignment="1">
      <alignment horizontal="right" vertical="center"/>
    </xf>
    <xf numFmtId="0" fontId="2" fillId="0" borderId="13" xfId="0" applyFont="1" applyBorder="1" applyAlignment="1">
      <alignment horizontal="right" vertical="center"/>
    </xf>
    <xf numFmtId="0" fontId="2" fillId="0" borderId="4" xfId="0" applyFont="1" applyBorder="1" applyAlignment="1">
      <alignment horizontal="right" vertical="center"/>
    </xf>
    <xf numFmtId="0" fontId="14" fillId="0" borderId="0" xfId="0" applyNumberFormat="1" applyFont="1">
      <alignment vertical="center"/>
    </xf>
    <xf numFmtId="0" fontId="2" fillId="0" borderId="1" xfId="0" applyFont="1" applyBorder="1" applyAlignment="1">
      <alignment horizontal="center" vertical="center"/>
    </xf>
    <xf numFmtId="0" fontId="2" fillId="0" borderId="15" xfId="0" applyFont="1" applyBorder="1" applyAlignment="1">
      <alignment vertical="center"/>
    </xf>
    <xf numFmtId="0" fontId="5" fillId="0" borderId="34" xfId="0" applyFont="1" applyBorder="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0" xfId="0" applyFont="1">
      <alignment vertical="center"/>
    </xf>
    <xf numFmtId="0" fontId="5" fillId="0" borderId="0" xfId="0" applyFont="1">
      <alignment vertical="center"/>
    </xf>
    <xf numFmtId="0" fontId="15" fillId="0" borderId="0" xfId="0" applyFont="1">
      <alignment vertical="center"/>
    </xf>
    <xf numFmtId="0" fontId="5" fillId="0" borderId="7" xfId="0" applyFont="1" applyBorder="1" applyAlignment="1">
      <alignment horizontal="center" vertical="center"/>
    </xf>
    <xf numFmtId="0" fontId="15" fillId="0" borderId="7" xfId="0" applyFont="1" applyBorder="1" applyAlignment="1">
      <alignment horizontal="center" vertical="center"/>
    </xf>
    <xf numFmtId="0" fontId="2" fillId="0" borderId="47" xfId="0" applyFont="1" applyBorder="1" applyAlignment="1">
      <alignment horizontal="center" vertical="center"/>
    </xf>
    <xf numFmtId="0" fontId="6" fillId="0" borderId="0" xfId="0" applyFont="1">
      <alignment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176" fontId="13" fillId="3" borderId="44" xfId="0" applyNumberFormat="1" applyFont="1" applyFill="1" applyBorder="1">
      <alignment vertical="center"/>
    </xf>
    <xf numFmtId="176" fontId="13" fillId="3" borderId="15" xfId="0" applyNumberFormat="1" applyFont="1" applyFill="1" applyBorder="1">
      <alignment vertical="center"/>
    </xf>
    <xf numFmtId="176" fontId="13" fillId="3" borderId="16" xfId="0" applyNumberFormat="1" applyFont="1" applyFill="1" applyBorder="1">
      <alignment vertical="center"/>
    </xf>
    <xf numFmtId="176" fontId="0" fillId="0" borderId="0" xfId="0" applyNumberFormat="1">
      <alignment vertical="center"/>
    </xf>
    <xf numFmtId="176" fontId="13" fillId="3" borderId="50" xfId="0" applyNumberFormat="1" applyFont="1" applyFill="1" applyBorder="1">
      <alignment vertical="center"/>
    </xf>
    <xf numFmtId="176" fontId="0" fillId="0" borderId="45" xfId="0" applyNumberFormat="1" applyBorder="1">
      <alignment vertical="center"/>
    </xf>
    <xf numFmtId="176" fontId="0" fillId="0" borderId="30" xfId="0" applyNumberFormat="1" applyBorder="1">
      <alignment vertical="center"/>
    </xf>
    <xf numFmtId="176" fontId="0" fillId="0" borderId="32" xfId="0" applyNumberFormat="1" applyBorder="1">
      <alignment vertical="center"/>
    </xf>
    <xf numFmtId="176" fontId="0" fillId="0" borderId="51" xfId="0" applyNumberFormat="1" applyBorder="1">
      <alignment vertical="center"/>
    </xf>
    <xf numFmtId="176" fontId="2" fillId="0" borderId="1" xfId="0" applyNumberFormat="1" applyFont="1" applyBorder="1" applyAlignment="1">
      <alignment vertical="center"/>
    </xf>
    <xf numFmtId="176" fontId="13" fillId="3" borderId="34" xfId="0" applyNumberFormat="1" applyFont="1" applyFill="1" applyBorder="1">
      <alignment vertical="center"/>
    </xf>
    <xf numFmtId="176" fontId="0" fillId="0" borderId="49" xfId="0" applyNumberFormat="1" applyBorder="1">
      <alignment vertical="center"/>
    </xf>
    <xf numFmtId="176" fontId="0" fillId="0" borderId="55" xfId="0" applyNumberFormat="1" applyBorder="1">
      <alignment vertical="center"/>
    </xf>
    <xf numFmtId="176" fontId="13" fillId="3" borderId="29" xfId="0" applyNumberFormat="1" applyFont="1" applyFill="1" applyBorder="1">
      <alignment vertical="center"/>
    </xf>
    <xf numFmtId="176" fontId="0" fillId="0" borderId="31" xfId="0" applyNumberFormat="1" applyBorder="1">
      <alignment vertical="center"/>
    </xf>
    <xf numFmtId="176" fontId="0" fillId="0" borderId="54" xfId="0" applyNumberFormat="1" applyBorder="1">
      <alignment vertical="center"/>
    </xf>
    <xf numFmtId="176" fontId="0" fillId="0" borderId="56" xfId="0" applyNumberFormat="1" applyBorder="1">
      <alignment vertical="center"/>
    </xf>
    <xf numFmtId="176" fontId="0" fillId="0" borderId="1" xfId="0" applyNumberFormat="1" applyBorder="1">
      <alignment vertical="center"/>
    </xf>
    <xf numFmtId="176" fontId="0" fillId="0" borderId="18" xfId="0" applyNumberFormat="1" applyBorder="1">
      <alignment vertical="center"/>
    </xf>
    <xf numFmtId="0" fontId="2" fillId="4" borderId="1" xfId="0" applyFont="1" applyFill="1" applyBorder="1" applyAlignment="1">
      <alignment vertical="center"/>
    </xf>
    <xf numFmtId="0" fontId="8" fillId="0" borderId="0" xfId="0" applyFont="1" applyBorder="1" applyAlignment="1">
      <alignment vertical="top"/>
    </xf>
    <xf numFmtId="0" fontId="2" fillId="4" borderId="36" xfId="0" applyFont="1" applyFill="1" applyBorder="1">
      <alignment vertical="center"/>
    </xf>
    <xf numFmtId="0" fontId="2" fillId="4" borderId="36" xfId="0" applyFont="1" applyFill="1" applyBorder="1" applyAlignment="1">
      <alignment vertical="center"/>
    </xf>
    <xf numFmtId="0" fontId="2" fillId="4" borderId="28" xfId="0" applyFont="1" applyFill="1" applyBorder="1" applyAlignment="1">
      <alignment vertical="center"/>
    </xf>
    <xf numFmtId="0" fontId="2" fillId="4" borderId="7"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3" xfId="0" applyFont="1" applyFill="1" applyBorder="1">
      <alignment vertical="center"/>
    </xf>
    <xf numFmtId="0" fontId="2" fillId="2" borderId="1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4" borderId="47" xfId="0" applyFont="1" applyFill="1" applyBorder="1" applyAlignment="1">
      <alignment horizontal="left" vertical="center"/>
    </xf>
    <xf numFmtId="0" fontId="2" fillId="4" borderId="48"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20" xfId="0" applyFont="1" applyFill="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7" xfId="0" applyFont="1" applyBorder="1" applyAlignment="1">
      <alignment horizontal="center" vertical="center"/>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35"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20" xfId="0" applyFont="1" applyFill="1" applyBorder="1" applyAlignment="1">
      <alignment horizontal="left" vertical="center"/>
    </xf>
    <xf numFmtId="49" fontId="2" fillId="2" borderId="7" xfId="0" applyNumberFormat="1" applyFont="1" applyFill="1" applyBorder="1" applyAlignment="1">
      <alignment horizontal="left" vertical="center"/>
    </xf>
    <xf numFmtId="49" fontId="2" fillId="2" borderId="8" xfId="0" applyNumberFormat="1" applyFont="1" applyFill="1" applyBorder="1" applyAlignment="1">
      <alignment horizontal="left" vertical="center"/>
    </xf>
    <xf numFmtId="49" fontId="2" fillId="2" borderId="20"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49" fontId="2" fillId="2" borderId="6" xfId="0" applyNumberFormat="1" applyFont="1" applyFill="1" applyBorder="1" applyAlignment="1">
      <alignment horizontal="left" vertical="center"/>
    </xf>
    <xf numFmtId="49" fontId="2" fillId="2" borderId="37" xfId="0" applyNumberFormat="1" applyFont="1" applyFill="1" applyBorder="1" applyAlignment="1">
      <alignment horizontal="left" vertical="center"/>
    </xf>
    <xf numFmtId="0" fontId="14" fillId="4" borderId="33" xfId="0" applyFont="1" applyFill="1" applyBorder="1" applyAlignment="1">
      <alignment horizontal="left" vertical="center"/>
    </xf>
    <xf numFmtId="0" fontId="14" fillId="4" borderId="34" xfId="0" applyFont="1" applyFill="1" applyBorder="1" applyAlignment="1">
      <alignment horizontal="left" vertical="center"/>
    </xf>
    <xf numFmtId="0" fontId="14" fillId="4" borderId="8" xfId="0" applyFont="1" applyFill="1" applyBorder="1" applyAlignment="1">
      <alignment horizontal="left" vertical="center"/>
    </xf>
    <xf numFmtId="0" fontId="14" fillId="4" borderId="20" xfId="0"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5" xfId="0" applyFont="1" applyBorder="1" applyAlignment="1">
      <alignment horizontal="center" vertical="center"/>
    </xf>
    <xf numFmtId="0" fontId="2" fillId="2" borderId="30" xfId="0" applyFont="1" applyFill="1" applyBorder="1" applyAlignment="1">
      <alignment horizontal="left" vertical="top" wrapText="1"/>
    </xf>
    <xf numFmtId="0" fontId="2" fillId="2" borderId="32" xfId="0" applyFont="1" applyFill="1" applyBorder="1" applyAlignment="1">
      <alignment horizontal="left" vertical="top"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0"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20" xfId="0" applyFont="1" applyBorder="1" applyAlignment="1">
      <alignment horizontal="left" vertical="center"/>
    </xf>
    <xf numFmtId="0" fontId="4" fillId="0" borderId="29"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2" fillId="0" borderId="12" xfId="0" applyFont="1" applyBorder="1" applyAlignment="1">
      <alignment horizontal="right" vertical="center" wrapText="1"/>
    </xf>
    <xf numFmtId="0" fontId="2" fillId="0" borderId="13" xfId="0" applyFont="1" applyBorder="1" applyAlignment="1">
      <alignment horizontal="right"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12" xfId="0" applyFont="1" applyBorder="1" applyAlignment="1">
      <alignment horizontal="right" vertical="center"/>
    </xf>
    <xf numFmtId="0" fontId="2" fillId="0" borderId="17" xfId="0" applyFont="1" applyBorder="1" applyAlignment="1">
      <alignment horizontal="right" vertical="center"/>
    </xf>
    <xf numFmtId="0" fontId="2" fillId="0" borderId="4" xfId="0" applyFont="1" applyBorder="1" applyAlignment="1">
      <alignment horizontal="right" vertical="center"/>
    </xf>
    <xf numFmtId="0" fontId="2" fillId="2" borderId="3" xfId="0" applyFont="1" applyFill="1" applyBorder="1" applyAlignment="1">
      <alignment horizontal="left" vertical="center"/>
    </xf>
    <xf numFmtId="0" fontId="2" fillId="2" borderId="1" xfId="0" applyFont="1" applyFill="1" applyBorder="1" applyAlignment="1">
      <alignment horizontal="left" vertical="center"/>
    </xf>
    <xf numFmtId="0" fontId="2" fillId="2" borderId="18" xfId="0" applyFont="1" applyFill="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 xfId="0" applyFont="1" applyBorder="1" applyAlignment="1">
      <alignment horizontal="left" vertical="center"/>
    </xf>
    <xf numFmtId="0" fontId="2" fillId="0" borderId="46" xfId="0" applyFont="1" applyBorder="1" applyAlignment="1">
      <alignment horizontal="left" vertical="center"/>
    </xf>
    <xf numFmtId="0" fontId="5" fillId="0" borderId="1" xfId="0" applyFont="1" applyBorder="1" applyAlignment="1">
      <alignment horizontal="left" vertical="center"/>
    </xf>
    <xf numFmtId="0" fontId="5" fillId="0" borderId="18" xfId="0" applyFont="1" applyBorder="1" applyAlignment="1">
      <alignment horizontal="left" vertical="center"/>
    </xf>
    <xf numFmtId="0" fontId="8" fillId="0" borderId="1" xfId="0" applyFont="1" applyBorder="1" applyAlignment="1">
      <alignment horizontal="left" vertical="center"/>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35" xfId="0" applyFont="1" applyFill="1" applyBorder="1" applyAlignment="1">
      <alignment horizontal="left" vertical="top"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 xfId="0" applyFont="1" applyBorder="1" applyAlignment="1">
      <alignment horizontal="left" vertical="center" wrapText="1"/>
    </xf>
    <xf numFmtId="0" fontId="4" fillId="0" borderId="18" xfId="0" applyFont="1" applyBorder="1" applyAlignment="1">
      <alignment horizontal="left" vertical="center" wrapText="1"/>
    </xf>
    <xf numFmtId="0" fontId="2" fillId="4" borderId="26"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8" xfId="0" applyFont="1" applyFill="1" applyBorder="1" applyAlignment="1">
      <alignment horizontal="center" vertical="center"/>
    </xf>
    <xf numFmtId="0" fontId="2" fillId="0" borderId="29" xfId="0" applyFont="1" applyBorder="1" applyAlignment="1">
      <alignment horizontal="center" vertical="center"/>
    </xf>
    <xf numFmtId="0" fontId="2" fillId="0" borderId="52" xfId="0" applyFont="1" applyBorder="1" applyAlignment="1">
      <alignment horizontal="center" vertical="center"/>
    </xf>
    <xf numFmtId="0" fontId="2" fillId="4" borderId="31" xfId="0" applyFont="1" applyFill="1" applyBorder="1" applyAlignment="1">
      <alignment horizontal="center" vertical="center"/>
    </xf>
    <xf numFmtId="0" fontId="2" fillId="4" borderId="53" xfId="0" applyFont="1" applyFill="1" applyBorder="1" applyAlignment="1">
      <alignment horizontal="center" vertical="center"/>
    </xf>
    <xf numFmtId="0" fontId="8" fillId="0" borderId="24" xfId="0" applyFont="1" applyBorder="1" applyAlignment="1">
      <alignment horizontal="right" vertical="center"/>
    </xf>
    <xf numFmtId="0" fontId="7" fillId="0" borderId="0" xfId="0" applyFont="1" applyAlignment="1">
      <alignment horizontal="center" vertical="center"/>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3" xfId="0" applyFont="1" applyBorder="1" applyAlignment="1">
      <alignment horizontal="right" vertical="center" wrapText="1"/>
    </xf>
    <xf numFmtId="0" fontId="2" fillId="0" borderId="17" xfId="0" applyFont="1" applyBorder="1" applyAlignment="1">
      <alignment horizontal="right" vertical="center" wrapText="1"/>
    </xf>
    <xf numFmtId="0" fontId="2" fillId="0" borderId="4" xfId="0" applyFont="1" applyBorder="1" applyAlignment="1">
      <alignment horizontal="right" vertical="center" wrapText="1"/>
    </xf>
    <xf numFmtId="0" fontId="2" fillId="0" borderId="21" xfId="0" applyFont="1" applyBorder="1" applyAlignment="1">
      <alignment horizontal="right" vertical="center" wrapText="1"/>
    </xf>
    <xf numFmtId="0" fontId="2" fillId="0" borderId="22" xfId="0" applyFont="1" applyBorder="1" applyAlignment="1">
      <alignment horizontal="righ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49" fontId="2" fillId="2" borderId="1" xfId="0" applyNumberFormat="1" applyFont="1" applyFill="1" applyBorder="1" applyAlignment="1">
      <alignment horizontal="left" vertical="center"/>
    </xf>
    <xf numFmtId="49" fontId="2" fillId="2" borderId="47" xfId="0" applyNumberFormat="1" applyFont="1" applyFill="1" applyBorder="1" applyAlignment="1">
      <alignment horizontal="left" vertical="center"/>
    </xf>
    <xf numFmtId="49" fontId="2" fillId="2" borderId="48" xfId="0" applyNumberFormat="1" applyFont="1" applyFill="1" applyBorder="1" applyAlignment="1">
      <alignment horizontal="left" vertical="center"/>
    </xf>
    <xf numFmtId="0" fontId="5" fillId="2" borderId="27" xfId="0" applyFont="1" applyFill="1" applyBorder="1" applyAlignment="1">
      <alignment horizontal="left" vertical="top"/>
    </xf>
    <xf numFmtId="0" fontId="5" fillId="2" borderId="28"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510540</xdr:colOff>
      <xdr:row>0</xdr:row>
      <xdr:rowOff>325756</xdr:rowOff>
    </xdr:from>
    <xdr:to>
      <xdr:col>8</xdr:col>
      <xdr:colOff>502920</xdr:colOff>
      <xdr:row>1</xdr:row>
      <xdr:rowOff>622936</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320" y="325756"/>
          <a:ext cx="655320" cy="6553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1"/>
  <sheetViews>
    <sheetView tabSelected="1" view="pageBreakPreview" topLeftCell="A64" zoomScaleNormal="100" zoomScaleSheetLayoutView="100" workbookViewId="0">
      <selection activeCell="G78" sqref="G78:I78"/>
    </sheetView>
  </sheetViews>
  <sheetFormatPr defaultColWidth="8.69921875" defaultRowHeight="13.2" x14ac:dyDescent="0.45"/>
  <cols>
    <col min="1" max="1" width="14.296875" style="1" customWidth="1"/>
    <col min="2" max="2" width="14.09765625" style="1" customWidth="1"/>
    <col min="3" max="4" width="8.69921875" style="1"/>
    <col min="5" max="5" width="8.69921875" style="1" customWidth="1"/>
    <col min="6" max="9" width="8.69921875" style="1"/>
    <col min="10" max="10" width="10.59765625" style="1" hidden="1" customWidth="1"/>
    <col min="11" max="19" width="0" style="1" hidden="1" customWidth="1"/>
    <col min="20" max="16384" width="8.69921875" style="1"/>
  </cols>
  <sheetData>
    <row r="1" spans="1:13" ht="28.2" customHeight="1" x14ac:dyDescent="0.45">
      <c r="A1" s="159" t="s">
        <v>0</v>
      </c>
      <c r="B1" s="159"/>
      <c r="C1" s="159"/>
      <c r="D1" s="159"/>
      <c r="E1" s="159"/>
      <c r="F1" s="159"/>
      <c r="G1" s="159"/>
      <c r="H1" s="159"/>
      <c r="I1" s="159"/>
      <c r="J1" s="3"/>
    </row>
    <row r="2" spans="1:13" ht="52.2" customHeight="1" thickBot="1" x14ac:dyDescent="0.5">
      <c r="A2" s="174" t="s">
        <v>128</v>
      </c>
      <c r="B2" s="175"/>
      <c r="C2" s="175"/>
      <c r="D2" s="175"/>
      <c r="E2" s="175"/>
      <c r="F2" s="175"/>
      <c r="G2" s="175"/>
      <c r="H2" s="175"/>
      <c r="I2" s="175"/>
      <c r="J2" s="2"/>
    </row>
    <row r="3" spans="1:13" ht="39" customHeight="1" thickBot="1" x14ac:dyDescent="0.5">
      <c r="A3" s="107" t="s">
        <v>25</v>
      </c>
      <c r="B3" s="108"/>
      <c r="C3" s="108"/>
      <c r="D3" s="108"/>
      <c r="E3" s="108"/>
      <c r="F3" s="108"/>
      <c r="G3" s="108"/>
      <c r="H3" s="108"/>
      <c r="I3" s="109"/>
      <c r="J3" s="2"/>
    </row>
    <row r="4" spans="1:13" ht="3" customHeight="1" thickBot="1" x14ac:dyDescent="0.5"/>
    <row r="5" spans="1:13" ht="16.95" customHeight="1" x14ac:dyDescent="0.45">
      <c r="A5" s="166" t="s">
        <v>19</v>
      </c>
      <c r="B5" s="25" t="s">
        <v>1</v>
      </c>
      <c r="C5" s="20"/>
      <c r="D5" s="12" t="s">
        <v>8</v>
      </c>
      <c r="E5" s="21"/>
      <c r="F5" s="19" t="s">
        <v>9</v>
      </c>
      <c r="G5" s="22"/>
      <c r="H5" s="131" t="s">
        <v>10</v>
      </c>
      <c r="I5" s="132"/>
      <c r="J5" s="1" t="s">
        <v>98</v>
      </c>
      <c r="K5" s="1" t="s">
        <v>99</v>
      </c>
      <c r="L5" s="1" t="s">
        <v>100</v>
      </c>
    </row>
    <row r="6" spans="1:13" ht="16.95" customHeight="1" x14ac:dyDescent="0.45">
      <c r="A6" s="167"/>
      <c r="B6" s="26" t="s">
        <v>7</v>
      </c>
      <c r="C6" s="61"/>
      <c r="D6" s="135" t="s">
        <v>56</v>
      </c>
      <c r="E6" s="135"/>
      <c r="F6" s="135"/>
      <c r="G6" s="135"/>
      <c r="H6" s="135"/>
      <c r="I6" s="136"/>
      <c r="J6" s="27" t="b">
        <f>IF(C6="会員",TRUE,FALSE)</f>
        <v>0</v>
      </c>
      <c r="K6" s="1" t="b">
        <f>IF(C6="非会員",TRUE,FALSE)</f>
        <v>0</v>
      </c>
      <c r="L6" s="1" t="b">
        <f>IF(C6="団体会員",TRUE,FALSE)</f>
        <v>0</v>
      </c>
    </row>
    <row r="7" spans="1:13" ht="16.95" customHeight="1" x14ac:dyDescent="0.45">
      <c r="A7" s="167"/>
      <c r="B7" s="5"/>
      <c r="C7" s="62" t="s">
        <v>120</v>
      </c>
      <c r="D7" s="6"/>
      <c r="E7" s="6"/>
      <c r="F7" s="7"/>
      <c r="G7" s="7"/>
      <c r="H7" s="6"/>
      <c r="I7" s="13"/>
    </row>
    <row r="8" spans="1:13" ht="24" customHeight="1" x14ac:dyDescent="0.45">
      <c r="A8" s="167"/>
      <c r="B8" s="26" t="s">
        <v>2</v>
      </c>
      <c r="C8" s="128"/>
      <c r="D8" s="129"/>
      <c r="E8" s="129"/>
      <c r="F8" s="129"/>
      <c r="G8" s="129"/>
      <c r="H8" s="129"/>
      <c r="I8" s="130"/>
    </row>
    <row r="9" spans="1:13" ht="30.6" customHeight="1" x14ac:dyDescent="0.45">
      <c r="A9" s="167"/>
      <c r="B9" s="26" t="s">
        <v>3</v>
      </c>
      <c r="C9" s="128"/>
      <c r="D9" s="129"/>
      <c r="E9" s="129"/>
      <c r="F9" s="129"/>
      <c r="G9" s="129"/>
      <c r="H9" s="129"/>
      <c r="I9" s="130"/>
    </row>
    <row r="10" spans="1:13" ht="24" customHeight="1" x14ac:dyDescent="0.45">
      <c r="A10" s="167"/>
      <c r="B10" s="26" t="s">
        <v>4</v>
      </c>
      <c r="C10" s="23"/>
      <c r="D10" s="4" t="s">
        <v>8</v>
      </c>
      <c r="E10" s="24"/>
      <c r="F10" s="4" t="s">
        <v>9</v>
      </c>
      <c r="G10" s="24"/>
      <c r="H10" s="133" t="s">
        <v>10</v>
      </c>
      <c r="I10" s="134"/>
      <c r="J10" s="1" t="s">
        <v>95</v>
      </c>
      <c r="K10" s="1" t="s">
        <v>96</v>
      </c>
      <c r="L10" s="1" t="s">
        <v>68</v>
      </c>
      <c r="M10" s="1" t="s">
        <v>97</v>
      </c>
    </row>
    <row r="11" spans="1:13" ht="24" customHeight="1" x14ac:dyDescent="0.45">
      <c r="A11" s="167"/>
      <c r="B11" s="26" t="s">
        <v>5</v>
      </c>
      <c r="C11" s="68"/>
      <c r="D11" s="137" t="s">
        <v>127</v>
      </c>
      <c r="E11" s="137"/>
      <c r="F11" s="137"/>
      <c r="G11" s="137"/>
      <c r="H11" s="137"/>
      <c r="I11" s="137"/>
      <c r="J11" s="1" t="b">
        <f>IF(C11="男性",TRUE,FALSE)</f>
        <v>0</v>
      </c>
      <c r="K11" s="1" t="b">
        <f>IF(C11="女性",TRUE,FALSE)</f>
        <v>0</v>
      </c>
      <c r="L11" s="1" t="b">
        <f>IF(C11="その他",TRUE,FALSE)</f>
        <v>0</v>
      </c>
      <c r="M11" s="1" t="b">
        <f>IF(C11="答えたくない",TRUE,FALSE)</f>
        <v>0</v>
      </c>
    </row>
    <row r="12" spans="1:13" ht="24" customHeight="1" x14ac:dyDescent="0.45">
      <c r="A12" s="167"/>
      <c r="B12" s="26" t="s">
        <v>6</v>
      </c>
      <c r="C12" s="176" t="s">
        <v>11</v>
      </c>
      <c r="D12" s="176"/>
      <c r="E12" s="176"/>
      <c r="F12" s="176"/>
      <c r="G12" s="176"/>
      <c r="H12" s="177"/>
      <c r="I12" s="178"/>
    </row>
    <row r="13" spans="1:13" ht="24" customHeight="1" x14ac:dyDescent="0.45">
      <c r="A13" s="167"/>
      <c r="B13" s="26" t="s">
        <v>12</v>
      </c>
      <c r="C13" s="92"/>
      <c r="D13" s="93"/>
      <c r="E13" s="93"/>
      <c r="F13" s="93"/>
      <c r="G13" s="93"/>
      <c r="H13" s="93"/>
      <c r="I13" s="94"/>
    </row>
    <row r="14" spans="1:13" ht="24" customHeight="1" x14ac:dyDescent="0.45">
      <c r="A14" s="167"/>
      <c r="B14" s="26" t="s">
        <v>13</v>
      </c>
      <c r="C14" s="92"/>
      <c r="D14" s="93"/>
      <c r="E14" s="93"/>
      <c r="F14" s="93"/>
      <c r="G14" s="93"/>
      <c r="H14" s="93"/>
      <c r="I14" s="94"/>
    </row>
    <row r="15" spans="1:13" ht="24" customHeight="1" x14ac:dyDescent="0.45">
      <c r="A15" s="167"/>
      <c r="B15" s="26" t="s">
        <v>14</v>
      </c>
      <c r="C15" s="95"/>
      <c r="D15" s="96"/>
      <c r="E15" s="96"/>
      <c r="F15" s="96"/>
      <c r="G15" s="96"/>
      <c r="H15" s="96"/>
      <c r="I15" s="97"/>
    </row>
    <row r="16" spans="1:13" ht="24" customHeight="1" x14ac:dyDescent="0.45">
      <c r="A16" s="167"/>
      <c r="B16" s="26" t="s">
        <v>15</v>
      </c>
      <c r="C16" s="92"/>
      <c r="D16" s="93"/>
      <c r="E16" s="93"/>
      <c r="F16" s="93"/>
      <c r="G16" s="93"/>
      <c r="H16" s="93"/>
      <c r="I16" s="94"/>
    </row>
    <row r="17" spans="1:16" ht="16.95" customHeight="1" x14ac:dyDescent="0.45">
      <c r="A17" s="167"/>
      <c r="B17" s="127" t="s">
        <v>20</v>
      </c>
      <c r="C17" s="160" t="s">
        <v>24</v>
      </c>
      <c r="D17" s="161"/>
      <c r="E17" s="161"/>
      <c r="F17" s="161"/>
      <c r="G17" s="161"/>
      <c r="H17" s="161"/>
      <c r="I17" s="162"/>
    </row>
    <row r="18" spans="1:16" ht="16.8" customHeight="1" x14ac:dyDescent="0.45">
      <c r="A18" s="167"/>
      <c r="B18" s="127"/>
      <c r="C18" s="163"/>
      <c r="D18" s="164"/>
      <c r="E18" s="164"/>
      <c r="F18" s="164"/>
      <c r="G18" s="164"/>
      <c r="H18" s="164"/>
      <c r="I18" s="165"/>
    </row>
    <row r="19" spans="1:16" ht="16.95" customHeight="1" x14ac:dyDescent="0.45">
      <c r="A19" s="167"/>
      <c r="B19" s="16"/>
      <c r="C19" s="138"/>
      <c r="D19" s="139"/>
      <c r="E19" s="139"/>
      <c r="F19" s="139"/>
      <c r="G19" s="139"/>
      <c r="H19" s="139"/>
      <c r="I19" s="140"/>
    </row>
    <row r="20" spans="1:16" ht="16.95" customHeight="1" x14ac:dyDescent="0.45">
      <c r="A20" s="167"/>
      <c r="B20" s="16"/>
      <c r="C20" s="69"/>
      <c r="D20" s="70"/>
      <c r="E20" s="70"/>
      <c r="F20" s="70"/>
      <c r="G20" s="70"/>
      <c r="H20" s="70"/>
      <c r="I20" s="71"/>
    </row>
    <row r="21" spans="1:16" ht="16.95" customHeight="1" x14ac:dyDescent="0.45">
      <c r="A21" s="167"/>
      <c r="B21" s="16"/>
      <c r="C21" s="69"/>
      <c r="D21" s="70"/>
      <c r="E21" s="70"/>
      <c r="F21" s="70"/>
      <c r="G21" s="70"/>
      <c r="H21" s="70"/>
      <c r="I21" s="71"/>
    </row>
    <row r="22" spans="1:16" ht="16.95" customHeight="1" thickBot="1" x14ac:dyDescent="0.5">
      <c r="A22" s="168"/>
      <c r="B22" s="18"/>
      <c r="C22" s="72"/>
      <c r="D22" s="73"/>
      <c r="E22" s="73"/>
      <c r="F22" s="73"/>
      <c r="G22" s="73"/>
      <c r="H22" s="73"/>
      <c r="I22" s="74"/>
    </row>
    <row r="23" spans="1:16" ht="19.2" customHeight="1" x14ac:dyDescent="0.45">
      <c r="A23" s="121" t="s">
        <v>126</v>
      </c>
      <c r="B23" s="122"/>
      <c r="C23" s="141" t="s">
        <v>23</v>
      </c>
      <c r="D23" s="142"/>
      <c r="E23" s="142"/>
      <c r="F23" s="142"/>
      <c r="G23" s="142"/>
      <c r="H23" s="142"/>
      <c r="I23" s="143"/>
    </row>
    <row r="24" spans="1:16" ht="19.2" customHeight="1" x14ac:dyDescent="0.45">
      <c r="A24" s="126"/>
      <c r="B24" s="127"/>
      <c r="C24" s="144"/>
      <c r="D24" s="145"/>
      <c r="E24" s="145"/>
      <c r="F24" s="145"/>
      <c r="G24" s="145"/>
      <c r="H24" s="145"/>
      <c r="I24" s="146"/>
      <c r="J24" s="1" t="s">
        <v>93</v>
      </c>
      <c r="K24" s="1" t="s">
        <v>94</v>
      </c>
    </row>
    <row r="25" spans="1:16" ht="19.2" customHeight="1" thickBot="1" x14ac:dyDescent="0.5">
      <c r="A25" s="126"/>
      <c r="B25" s="127"/>
      <c r="C25" s="151"/>
      <c r="D25" s="152"/>
      <c r="E25" s="152"/>
      <c r="F25" s="152"/>
      <c r="G25" s="152"/>
      <c r="H25" s="152"/>
      <c r="I25" s="153"/>
      <c r="J25" s="1" t="b">
        <f>IF(C25="希望する",TRUE,FALSE)</f>
        <v>0</v>
      </c>
      <c r="K25" s="1" t="b">
        <f>IF(C25="希望しない",TRUE,FALSE)</f>
        <v>0</v>
      </c>
    </row>
    <row r="26" spans="1:16" ht="30" customHeight="1" x14ac:dyDescent="0.45">
      <c r="A26" s="121" t="s">
        <v>122</v>
      </c>
      <c r="B26" s="169"/>
      <c r="C26" s="154" t="s">
        <v>57</v>
      </c>
      <c r="D26" s="155"/>
      <c r="E26" s="154" t="s">
        <v>58</v>
      </c>
      <c r="F26" s="155"/>
      <c r="G26" s="154" t="s">
        <v>59</v>
      </c>
      <c r="H26" s="155"/>
      <c r="I26" s="15"/>
      <c r="J26" s="1" t="s">
        <v>90</v>
      </c>
      <c r="K26" s="1" t="s">
        <v>91</v>
      </c>
      <c r="L26" s="1" t="s">
        <v>92</v>
      </c>
    </row>
    <row r="27" spans="1:16" ht="30" customHeight="1" thickBot="1" x14ac:dyDescent="0.5">
      <c r="A27" s="172"/>
      <c r="B27" s="173"/>
      <c r="C27" s="156"/>
      <c r="D27" s="157"/>
      <c r="E27" s="156"/>
      <c r="F27" s="157"/>
      <c r="G27" s="156"/>
      <c r="H27" s="157"/>
      <c r="I27" s="14"/>
      <c r="J27" s="1" t="b">
        <f>IF(C27="携帯電話",TRUE,IF(E27="携帯電話",TRUE,IF(G27="携帯電話",TRUE,FALSE)))</f>
        <v>0</v>
      </c>
      <c r="K27" s="1" t="b">
        <f>IF(C27="自宅電話",TRUE,IF(E27="自宅電話",TRUE,IF(G27="自宅電話",TRUE,FALSE)))</f>
        <v>0</v>
      </c>
      <c r="L27" s="1" t="b">
        <f>IF(C27="メール",TRUE,IF(E27="メール",TRUE,IF(G27="メール",TRUE,FALSE)))</f>
        <v>0</v>
      </c>
    </row>
    <row r="28" spans="1:16" ht="16.95" customHeight="1" thickBot="1" x14ac:dyDescent="0.5">
      <c r="A28" s="8"/>
      <c r="B28" s="11"/>
      <c r="C28" s="10"/>
      <c r="D28" s="9"/>
      <c r="E28" s="9"/>
      <c r="F28" s="9"/>
      <c r="G28" s="9"/>
      <c r="H28" s="9"/>
      <c r="I28" s="6"/>
    </row>
    <row r="29" spans="1:16" ht="30" customHeight="1" x14ac:dyDescent="0.45">
      <c r="A29" s="121" t="s">
        <v>121</v>
      </c>
      <c r="B29" s="169"/>
      <c r="C29" s="29" t="s">
        <v>62</v>
      </c>
      <c r="D29" s="29" t="s">
        <v>63</v>
      </c>
      <c r="E29" s="29" t="s">
        <v>64</v>
      </c>
      <c r="F29" s="29" t="s">
        <v>65</v>
      </c>
      <c r="G29" s="29" t="s">
        <v>66</v>
      </c>
      <c r="H29" s="29" t="s">
        <v>67</v>
      </c>
      <c r="I29" s="30" t="s">
        <v>68</v>
      </c>
      <c r="J29" s="34" t="s">
        <v>101</v>
      </c>
      <c r="K29" s="34" t="s">
        <v>102</v>
      </c>
      <c r="L29" s="34" t="s">
        <v>103</v>
      </c>
      <c r="M29" s="34" t="s">
        <v>104</v>
      </c>
      <c r="N29" s="35" t="s">
        <v>105</v>
      </c>
      <c r="O29" s="35" t="s">
        <v>106</v>
      </c>
      <c r="P29" s="34" t="s">
        <v>68</v>
      </c>
    </row>
    <row r="30" spans="1:16" ht="30" customHeight="1" thickBot="1" x14ac:dyDescent="0.5">
      <c r="A30" s="172"/>
      <c r="B30" s="173"/>
      <c r="C30" s="63"/>
      <c r="D30" s="64"/>
      <c r="E30" s="64"/>
      <c r="F30" s="64"/>
      <c r="G30" s="64"/>
      <c r="H30" s="64"/>
      <c r="I30" s="65"/>
      <c r="J30" s="1" t="b">
        <f>IF(C30="日本語",TRUE,IF(D30="日本語",TRUE,IF(E30="日本語",TRUE,IF(F30="日本語",TRUE,IF(G30="日本語",TRUE,IF(H30="日本語",TRUE,FALSE))))))</f>
        <v>0</v>
      </c>
      <c r="K30" s="1" t="b">
        <f>IF(C30="英語",TRUE,IF(D30="英語",TRUE,IF(E30="英語",TRUE,IF(F30="英語",TRUE,IF(G30="英語",TRUE,IF(H30="英語",TRUE,FALSE))))))</f>
        <v>0</v>
      </c>
      <c r="L30" s="1" t="b">
        <f>IF(C30="中国語",TRUE,IF(D30="中国語",TRUE,IF(E30="中国語",TRUE,IF(F30="中国語",TRUE,IF(G30="中国語",TRUE,IF(H30="中国語",TRUE,FALSE))))))</f>
        <v>0</v>
      </c>
      <c r="M30" s="1" t="b">
        <f>IF(C30="韓国語",TRUE,IF(D30="韓国語",TRUE,IF(E30="韓国語",TRUE,IF(F30="韓国語",TRUE,IF(G30="韓国語",TRUE,IF(H30="韓国語",TRUE,FALSE))))))</f>
        <v>0</v>
      </c>
      <c r="N30" s="1" t="b">
        <f>IF(C30="ベトナム語",TRUE,IF(D30="ベトナム語",TRUE,IF(E30="ベトナム語",TRUE,IF(F30="ベトナム語",TRUE,IF(G30="ベトナム語",TRUE,IF(H30="ベトナム語",TRUE,FALSE))))))</f>
        <v>0</v>
      </c>
      <c r="O30" s="1" t="b">
        <f>IF(C30="ポルトガル語",TRUE,IF(D30="ポルトガル語",TRUE,IF(E30="ポルトガル語",TRUE,IF(F30="ポルトガル語",TRUE,IF(G30="ポルトガル語",TRUE,IF(H30="ポルトガル語",TRUE,FALSE))))))</f>
        <v>0</v>
      </c>
      <c r="P30" s="1" t="b">
        <f>IF(I30="",FALSE,I30)</f>
        <v>0</v>
      </c>
    </row>
    <row r="31" spans="1:16" ht="16.95" customHeight="1" x14ac:dyDescent="0.45">
      <c r="A31" s="125" t="s">
        <v>16</v>
      </c>
      <c r="B31" s="122"/>
      <c r="C31" s="147" t="s">
        <v>21</v>
      </c>
      <c r="D31" s="147"/>
      <c r="E31" s="147"/>
      <c r="F31" s="147"/>
      <c r="G31" s="147"/>
      <c r="H31" s="147"/>
      <c r="I31" s="148"/>
    </row>
    <row r="32" spans="1:16" ht="16.95" customHeight="1" x14ac:dyDescent="0.45">
      <c r="A32" s="126"/>
      <c r="B32" s="127"/>
      <c r="C32" s="149"/>
      <c r="D32" s="149"/>
      <c r="E32" s="149"/>
      <c r="F32" s="149"/>
      <c r="G32" s="149"/>
      <c r="H32" s="149"/>
      <c r="I32" s="150"/>
    </row>
    <row r="33" spans="1:19" ht="66.75" customHeight="1" thickBot="1" x14ac:dyDescent="0.5">
      <c r="A33" s="123"/>
      <c r="B33" s="124"/>
      <c r="C33" s="105"/>
      <c r="D33" s="105"/>
      <c r="E33" s="105"/>
      <c r="F33" s="105"/>
      <c r="G33" s="105"/>
      <c r="H33" s="105"/>
      <c r="I33" s="106"/>
    </row>
    <row r="34" spans="1:19" ht="16.95" customHeight="1" x14ac:dyDescent="0.45">
      <c r="A34" s="121" t="s">
        <v>22</v>
      </c>
      <c r="B34" s="122"/>
      <c r="C34" s="110"/>
      <c r="D34" s="110"/>
      <c r="E34" s="110"/>
      <c r="F34" s="110"/>
      <c r="G34" s="110"/>
      <c r="H34" s="110"/>
      <c r="I34" s="111"/>
    </row>
    <row r="35" spans="1:19" ht="41.25" customHeight="1" thickBot="1" x14ac:dyDescent="0.5">
      <c r="A35" s="123"/>
      <c r="B35" s="124"/>
      <c r="C35" s="105"/>
      <c r="D35" s="105"/>
      <c r="E35" s="105"/>
      <c r="F35" s="105"/>
      <c r="G35" s="105"/>
      <c r="H35" s="105"/>
      <c r="I35" s="106"/>
      <c r="J35" s="34" t="s">
        <v>84</v>
      </c>
      <c r="K35" s="34" t="s">
        <v>85</v>
      </c>
      <c r="L35" s="34" t="s">
        <v>86</v>
      </c>
      <c r="M35" s="34" t="s">
        <v>87</v>
      </c>
      <c r="N35" s="34" t="s">
        <v>88</v>
      </c>
      <c r="O35" s="34" t="s">
        <v>35</v>
      </c>
      <c r="P35" s="34" t="s">
        <v>36</v>
      </c>
      <c r="Q35" s="34" t="s">
        <v>37</v>
      </c>
      <c r="R35" s="34" t="s">
        <v>89</v>
      </c>
      <c r="S35" s="34" t="s">
        <v>38</v>
      </c>
    </row>
    <row r="36" spans="1:19" ht="16.95" customHeight="1" x14ac:dyDescent="0.45">
      <c r="A36" s="121" t="s">
        <v>123</v>
      </c>
      <c r="B36" s="169"/>
      <c r="C36" s="41" t="s">
        <v>57</v>
      </c>
      <c r="D36" s="98"/>
      <c r="E36" s="98"/>
      <c r="F36" s="98"/>
      <c r="G36" s="98"/>
      <c r="H36" s="98"/>
      <c r="I36" s="99"/>
      <c r="J36" s="1" t="b">
        <f>IF(D36=J35,TRUE,IF(D37=J35,TRUE,IF(D38=J35,TRUE,IF(D39=J35,TRUE,IF(D40=J35,TRUE,IF(D41=J35,TRUE,IF(D42=J35,TRUE,IF(D43=J35,TRUE,IF(D44=J35,TRUE,IF(D45=J35,TRUE,FALSE))))))))))</f>
        <v>0</v>
      </c>
      <c r="K36" s="1" t="b">
        <f>IF(D36=K35,TRUE,IF(D37=K35,TRUE,IF(D38=K35,TRUE,IF(D39=K35,TRUE,IF(D40=K35,TRUE,IF(D41=K35,TRUE,IF(D42=K35,TRUE,IF(D43=K35,TRUE,IF(D44=K35,TRUE,IF(D45=K35,TRUE,FALSE))))))))))</f>
        <v>0</v>
      </c>
      <c r="L36" s="1" t="b">
        <f>IF(D36=L35,TRUE,IF(D37=L35,TRUE,IF(D38=L35,TRUE,IF(D39=L35,TRUE,IF(D40=L35,TRUE,IF(D41=L35,TRUE,IF(D42=L35,TRUE,IF(D43=L35,TRUE,IF(D44=L35,TRUE,IF(D45=L35,TRUE,FALSE))))))))))</f>
        <v>0</v>
      </c>
      <c r="M36" s="1" t="b">
        <f>IF(D36=M35,TRUE,IF(D37=M35,TRUE,IF(D38=M35,TRUE,IF(D39=M35,TRUE,IF(D40=M35,TRUE,IF(D41=M35,TRUE,IF(D42=M35,TRUE,IF(D43=M35,TRUE,IF(D44=M35,TRUE,IF(D45=M35,TRUE,FALSE))))))))))</f>
        <v>0</v>
      </c>
      <c r="N36" s="1" t="b">
        <f>IF(D36=N35,TRUE,IF(D37=N35,TRUE,IF(D38=N35,TRUE,IF(D39=N35,TRUE,IF(D40=N35,TRUE,IF(D41=N35,TRUE,IF(D42=N35,TRUE,IF(D43=N35,TRUE,IF(D44=N35,TRUE,IF(D45=N35,TRUE,FALSE))))))))))</f>
        <v>0</v>
      </c>
      <c r="O36" s="1" t="b">
        <f>IF(D36=O35,TRUE,IF(D37=O35,TRUE,IF(D38=O35,TRUE,IF(D39=O35,TRUE,IF(D40=O35,TRUE,IF(D41=O35,TRUE,IF(D42=O35,TRUE,IF(D43=O35,TRUE,IF(D44=O35,TRUE,IF(D45=O35,TRUE,FALSE))))))))))</f>
        <v>0</v>
      </c>
      <c r="P36" s="1" t="b">
        <f>IF(D36=P35,TRUE,IF(D37=P35,TRUE,IF(D38=P35,TRUE,IF(D39=P35,TRUE,IF(D40=P35,TRUE,IF(D41=P35,TRUE,IF(D42=P35,TRUE,IF(D43=P35,TRUE,IF(D44=P35,TRUE,IF(D45=P35,TRUE,FALSE))))))))))</f>
        <v>0</v>
      </c>
      <c r="Q36" s="1" t="b">
        <f>IF(D36=Q35,TRUE,IF(D37=Q35,TRUE,IF(D38=Q35,TRUE,IF(D39=Q35,TRUE,IF(D40=Q35,TRUE,IF(D41=Q35,TRUE,IF(D42=Q35,TRUE,IF(D43=Q35,TRUE,IF(D44=Q35,TRUE,IF(D45=Q35,TRUE,FALSE))))))))))</f>
        <v>0</v>
      </c>
      <c r="R36" s="1" t="b">
        <f>IF(D36=R35,TRUE,IF(D37=R35,TRUE,IF(D38=R35,TRUE,IF(D39=R35,TRUE,IF(D40=R35,TRUE,IF(D41=R35,TRUE,IF(D42=R35,TRUE,IF(D43=R35,TRUE,IF(D44=R35,TRUE,IF(D45=R35,TRUE,FALSE))))))))))</f>
        <v>0</v>
      </c>
      <c r="S36" s="1" t="b">
        <f>IF(D36=S35,TRUE,IF(D37=S35,TRUE,IF(D38=S35,TRUE,IF(D39=S35,TRUE,IF(D40=S35,TRUE,IF(D41=S35,TRUE,IF(D42=S35,TRUE,IF(D43=S35,TRUE,IF(D44=S35,TRUE,IF(D45=S35,TRUE,FALSE))))))))))</f>
        <v>0</v>
      </c>
    </row>
    <row r="37" spans="1:19" ht="16.95" customHeight="1" x14ac:dyDescent="0.45">
      <c r="A37" s="170"/>
      <c r="B37" s="171"/>
      <c r="C37" s="40" t="s">
        <v>58</v>
      </c>
      <c r="D37" s="100"/>
      <c r="E37" s="100"/>
      <c r="F37" s="100"/>
      <c r="G37" s="100"/>
      <c r="H37" s="100"/>
      <c r="I37" s="101"/>
    </row>
    <row r="38" spans="1:19" ht="16.95" customHeight="1" x14ac:dyDescent="0.45">
      <c r="A38" s="170"/>
      <c r="B38" s="171"/>
      <c r="C38" s="31" t="s">
        <v>59</v>
      </c>
      <c r="D38" s="100"/>
      <c r="E38" s="100"/>
      <c r="F38" s="100"/>
      <c r="G38" s="100"/>
      <c r="H38" s="100"/>
      <c r="I38" s="101"/>
    </row>
    <row r="39" spans="1:19" ht="16.95" customHeight="1" x14ac:dyDescent="0.45">
      <c r="A39" s="170"/>
      <c r="B39" s="171"/>
      <c r="C39" s="31" t="s">
        <v>69</v>
      </c>
      <c r="D39" s="100"/>
      <c r="E39" s="100"/>
      <c r="F39" s="100"/>
      <c r="G39" s="100"/>
      <c r="H39" s="100"/>
      <c r="I39" s="101"/>
    </row>
    <row r="40" spans="1:19" ht="16.95" customHeight="1" x14ac:dyDescent="0.45">
      <c r="A40" s="170"/>
      <c r="B40" s="171"/>
      <c r="C40" s="32" t="s">
        <v>70</v>
      </c>
      <c r="D40" s="100"/>
      <c r="E40" s="100"/>
      <c r="F40" s="100"/>
      <c r="G40" s="100"/>
      <c r="H40" s="100"/>
      <c r="I40" s="101"/>
    </row>
    <row r="41" spans="1:19" ht="16.95" customHeight="1" x14ac:dyDescent="0.45">
      <c r="A41" s="170"/>
      <c r="B41" s="171"/>
      <c r="C41" s="32" t="s">
        <v>71</v>
      </c>
      <c r="D41" s="100"/>
      <c r="E41" s="100"/>
      <c r="F41" s="100"/>
      <c r="G41" s="100"/>
      <c r="H41" s="100"/>
      <c r="I41" s="101"/>
    </row>
    <row r="42" spans="1:19" ht="16.95" customHeight="1" x14ac:dyDescent="0.45">
      <c r="A42" s="170"/>
      <c r="B42" s="171"/>
      <c r="C42" s="31" t="s">
        <v>72</v>
      </c>
      <c r="D42" s="100"/>
      <c r="E42" s="100"/>
      <c r="F42" s="100"/>
      <c r="G42" s="100"/>
      <c r="H42" s="100"/>
      <c r="I42" s="101"/>
    </row>
    <row r="43" spans="1:19" ht="16.95" customHeight="1" x14ac:dyDescent="0.45">
      <c r="A43" s="170"/>
      <c r="B43" s="171"/>
      <c r="C43" s="31" t="s">
        <v>73</v>
      </c>
      <c r="D43" s="100"/>
      <c r="E43" s="100"/>
      <c r="F43" s="100"/>
      <c r="G43" s="100"/>
      <c r="H43" s="100"/>
      <c r="I43" s="101"/>
    </row>
    <row r="44" spans="1:19" ht="16.95" customHeight="1" x14ac:dyDescent="0.45">
      <c r="A44" s="170"/>
      <c r="B44" s="171"/>
      <c r="C44" s="32" t="s">
        <v>74</v>
      </c>
      <c r="D44" s="100"/>
      <c r="E44" s="100"/>
      <c r="F44" s="100"/>
      <c r="G44" s="100"/>
      <c r="H44" s="100"/>
      <c r="I44" s="101"/>
    </row>
    <row r="45" spans="1:19" ht="16.95" customHeight="1" x14ac:dyDescent="0.45">
      <c r="A45" s="170"/>
      <c r="B45" s="171"/>
      <c r="C45" s="32" t="s">
        <v>75</v>
      </c>
      <c r="D45" s="100"/>
      <c r="E45" s="100"/>
      <c r="F45" s="100"/>
      <c r="G45" s="100"/>
      <c r="H45" s="100"/>
      <c r="I45" s="101"/>
    </row>
    <row r="46" spans="1:19" ht="16.2" customHeight="1" x14ac:dyDescent="0.45">
      <c r="A46" s="170"/>
      <c r="B46" s="171"/>
      <c r="C46" s="102"/>
      <c r="D46" s="103"/>
      <c r="E46" s="103"/>
      <c r="F46" s="103"/>
      <c r="G46" s="103"/>
      <c r="H46" s="103"/>
      <c r="I46" s="104"/>
    </row>
    <row r="47" spans="1:19" ht="28.2" customHeight="1" x14ac:dyDescent="0.45">
      <c r="A47" s="170"/>
      <c r="B47" s="171"/>
      <c r="C47" s="83" t="s">
        <v>76</v>
      </c>
      <c r="D47" s="84"/>
      <c r="E47" s="84"/>
      <c r="F47" s="84"/>
      <c r="G47" s="84"/>
      <c r="H47" s="84"/>
      <c r="I47" s="85"/>
    </row>
    <row r="48" spans="1:19" ht="28.2" customHeight="1" x14ac:dyDescent="0.45">
      <c r="A48" s="170"/>
      <c r="B48" s="171"/>
      <c r="C48" s="86"/>
      <c r="D48" s="87"/>
      <c r="E48" s="87"/>
      <c r="F48" s="87"/>
      <c r="G48" s="87"/>
      <c r="H48" s="87"/>
      <c r="I48" s="88"/>
    </row>
    <row r="49" spans="1:18" ht="28.2" customHeight="1" x14ac:dyDescent="0.45">
      <c r="A49" s="170"/>
      <c r="B49" s="171"/>
      <c r="C49" s="83" t="s">
        <v>77</v>
      </c>
      <c r="D49" s="84"/>
      <c r="E49" s="84"/>
      <c r="F49" s="84"/>
      <c r="G49" s="84"/>
      <c r="H49" s="84"/>
      <c r="I49" s="85"/>
    </row>
    <row r="50" spans="1:18" ht="28.2" customHeight="1" x14ac:dyDescent="0.45">
      <c r="A50" s="170"/>
      <c r="B50" s="171"/>
      <c r="C50" s="86"/>
      <c r="D50" s="87"/>
      <c r="E50" s="87"/>
      <c r="F50" s="87"/>
      <c r="G50" s="87"/>
      <c r="H50" s="87"/>
      <c r="I50" s="88"/>
    </row>
    <row r="51" spans="1:18" ht="28.2" customHeight="1" x14ac:dyDescent="0.45">
      <c r="A51" s="170"/>
      <c r="B51" s="171"/>
      <c r="C51" s="83" t="s">
        <v>83</v>
      </c>
      <c r="D51" s="84"/>
      <c r="E51" s="84"/>
      <c r="F51" s="84"/>
      <c r="G51" s="84"/>
      <c r="H51" s="84"/>
      <c r="I51" s="85"/>
    </row>
    <row r="52" spans="1:18" ht="28.2" customHeight="1" x14ac:dyDescent="0.45">
      <c r="A52" s="170"/>
      <c r="B52" s="171"/>
      <c r="C52" s="86"/>
      <c r="D52" s="87"/>
      <c r="E52" s="87"/>
      <c r="F52" s="87"/>
      <c r="G52" s="87"/>
      <c r="H52" s="87"/>
      <c r="I52" s="88"/>
    </row>
    <row r="53" spans="1:18" ht="16.95" customHeight="1" x14ac:dyDescent="0.45">
      <c r="A53" s="170"/>
      <c r="B53" s="171"/>
      <c r="C53" s="83" t="s">
        <v>78</v>
      </c>
      <c r="D53" s="84"/>
      <c r="E53" s="84"/>
      <c r="F53" s="84"/>
      <c r="G53" s="84"/>
      <c r="H53" s="84"/>
      <c r="I53" s="85"/>
    </row>
    <row r="54" spans="1:18" ht="28.2" customHeight="1" thickBot="1" x14ac:dyDescent="0.5">
      <c r="A54" s="172"/>
      <c r="B54" s="173"/>
      <c r="C54" s="72"/>
      <c r="D54" s="73"/>
      <c r="E54" s="73"/>
      <c r="F54" s="73"/>
      <c r="G54" s="73"/>
      <c r="H54" s="73"/>
      <c r="I54" s="74"/>
    </row>
    <row r="55" spans="1:18" ht="16.95" customHeight="1" x14ac:dyDescent="0.45">
      <c r="A55" s="121" t="s">
        <v>124</v>
      </c>
      <c r="B55" s="169"/>
      <c r="C55" s="118" t="s">
        <v>17</v>
      </c>
      <c r="D55" s="119"/>
      <c r="E55" s="119"/>
      <c r="F55" s="119"/>
      <c r="G55" s="119"/>
      <c r="H55" s="119"/>
      <c r="I55" s="120"/>
    </row>
    <row r="56" spans="1:18" ht="16.95" customHeight="1" x14ac:dyDescent="0.45">
      <c r="A56" s="170"/>
      <c r="B56" s="171"/>
      <c r="C56" s="36" t="s">
        <v>115</v>
      </c>
      <c r="D56" s="112" t="s">
        <v>18</v>
      </c>
      <c r="E56" s="113"/>
      <c r="F56" s="113"/>
      <c r="G56" s="113"/>
      <c r="H56" s="113"/>
      <c r="I56" s="114"/>
      <c r="J56" s="1" t="s">
        <v>39</v>
      </c>
      <c r="K56" s="1" t="s">
        <v>40</v>
      </c>
      <c r="L56" s="1" t="s">
        <v>41</v>
      </c>
      <c r="M56" s="1" t="s">
        <v>42</v>
      </c>
      <c r="N56" s="1" t="s">
        <v>43</v>
      </c>
      <c r="O56" s="1" t="s">
        <v>44</v>
      </c>
      <c r="P56" s="1" t="s">
        <v>45</v>
      </c>
      <c r="Q56" s="1" t="s">
        <v>46</v>
      </c>
    </row>
    <row r="57" spans="1:18" ht="16.95" customHeight="1" x14ac:dyDescent="0.45">
      <c r="A57" s="170"/>
      <c r="B57" s="171"/>
      <c r="C57" s="37" t="s">
        <v>116</v>
      </c>
      <c r="D57" s="115" t="s">
        <v>114</v>
      </c>
      <c r="E57" s="116"/>
      <c r="F57" s="116"/>
      <c r="G57" s="116"/>
      <c r="H57" s="116"/>
      <c r="I57" s="117"/>
      <c r="J57" s="1" t="b">
        <f>IF(C58=J56,TRUE,IF(C59=J56,TRUE,IF(C60=J56,TRUE,IF(C61=J56,TRUE,IF(C62=J56,TRUE,IF(C63=J56,TRUE,IF(C64=J56,TRUE,IF(C65=J56,TRUE,FALSE))))))))</f>
        <v>0</v>
      </c>
      <c r="K57" s="1" t="b">
        <f>IF(C58=K56,TRUE,IF(C59=K56,TRUE,IF(C60=K56,TRUE,IF(C61=K56,TRUE,IF(C62=K56,TRUE,IF(C63=K56,TRUE,IF(C64=K56,TRUE,IF(C65=K56,TRUE,FALSE))))))))</f>
        <v>0</v>
      </c>
      <c r="L57" s="1" t="b">
        <f>IF(C58=L56,TRUE,IF(C59=L56,TRUE,IF(C60=L56,TRUE,IF(C61=L56,TRUE,IF(C62=L56,TRUE,IF(C63=L56,TRUE,IF(C64=L56,TRUE,IF(C65=L56,TRUE,FALSE))))))))</f>
        <v>0</v>
      </c>
      <c r="M57" s="1" t="b">
        <f>IF(C58=M56,TRUE,IF(C59=M56,TRUE,IF(C60=M56,TRUE,IF(C61=M56,TRUE,IF(C62=M56,TRUE,IF(C63=M56,TRUE,IF(C64=M56,TRUE,IF(C65=M56,TRUE,FALSE))))))))</f>
        <v>0</v>
      </c>
      <c r="N57" s="1" t="b">
        <f>IF(C58=N56,TRUE,IF(C59=N56,TRUE,IF(C60=N56,TRUE,IF(C61=N56,TRUE,IF(C62=N56,TRUE,IF(C63=N56,TRUE,IF(C64=N56,TRUE,IF(C65=N56,TRUE,FALSE))))))))</f>
        <v>0</v>
      </c>
      <c r="O57" s="1" t="b">
        <f>IF(C58=O56,TRUE,IF(C59=O56,TRUE,IF(C60=O56,TRUE,IF(C61=O56,TRUE,IF(C62=O56,TRUE,IF(C63=O56,TRUE,IF(C64=O56,TRUE,IF(C65=O56,TRUE,FALSE))))))))</f>
        <v>0</v>
      </c>
      <c r="P57" s="1" t="b">
        <f>IF(C58=P56,TRUE,IF(C59=P56,TRUE,IF(C60=P56,TRUE,IF(C61=P56,TRUE,IF(C62=P56,TRUE,IF(C63=P56,TRUE,IF(C64=P56,TRUE,IF(C65=P56,TRUE,FALSE))))))))</f>
        <v>0</v>
      </c>
      <c r="Q57" s="1" t="b">
        <f>IF(C58=Q56,TRUE,IF(C59=Q56,TRUE,IF(C60=Q56,TRUE,IF(C61=Q56,TRUE,IF(C62=Q56,TRUE,IF(C63=Q56,TRUE,IF(C64=Q56,TRUE,IF(C65=Q56,TRUE,FALSE))))))))</f>
        <v>0</v>
      </c>
      <c r="R57" s="39" t="s">
        <v>117</v>
      </c>
    </row>
    <row r="58" spans="1:18" ht="16.95" customHeight="1" x14ac:dyDescent="0.45">
      <c r="A58" s="170"/>
      <c r="B58" s="171"/>
      <c r="C58" s="66"/>
      <c r="D58" s="89"/>
      <c r="E58" s="90"/>
      <c r="F58" s="90"/>
      <c r="G58" s="90"/>
      <c r="H58" s="90"/>
      <c r="I58" s="91"/>
      <c r="J58" s="1" t="str">
        <f>IF(C58=J56,D58,IF(C59=J56,D59,IF(C60=J56,D60,IF(C61=J56,D61,IF(C62=J56,D62,IF(C63=J56,D63,IF(C64=J56,D64,IF(C65=J56,D65,""))))))))</f>
        <v/>
      </c>
      <c r="K58" s="1" t="str">
        <f>IF(C58=K56,D58,IF(C59=K56,D59,IF(C60=K56,D60,IF(C61=K56,D61,IF(C62=K56,D62,IF(C63=K56,D63,IF(C64=K56,D64,IF(C65=K56,D65,""))))))))</f>
        <v/>
      </c>
      <c r="L58" s="1" t="str">
        <f>IF(C58=L56,D58,IF(C59=L56,D59,IF(C60=L56,D60,IF(C61=L56,D61,IF(C62=L56,D62,IF(C63=L56,D63,IF(C64=L56,D64,IF(C65=L56,D65,""))))))))</f>
        <v/>
      </c>
      <c r="M58" s="1" t="str">
        <f>IF(C58=M56,D58,IF(C59=M56,D59,IF(C60=M56,D60,IF(C61=M56,D61,IF(C62=M56,D62,IF(C63=M56,D63,IF(C64=M56,D64,IF(C65=M56,D65,""))))))))</f>
        <v/>
      </c>
      <c r="N58" s="1" t="str">
        <f>IF(C58=N56,D58,IF(C59=N56,D59,IF(C60=N56,D60,IF(C61=N56,D61,IF(C62=N56,D62,IF(C63=N56,D63,IF(C64=N56,D64,IF(C65=N56,D65,""))))))))</f>
        <v/>
      </c>
      <c r="O58" s="1" t="str">
        <f>IF(C58=O56,D58,IF(C59=O56,D59,IF(C60=O56,D60,IF(C61=O56,D61,IF(C62=O56,D62,IF(C63=O56,D63,IF(C64=O56,D64,IF(C65=O56,D65,""))))))))</f>
        <v/>
      </c>
      <c r="P58" s="1" t="str">
        <f>IF(C58=P56,D58,IF(C59=P56,D59,IF(C60=P56,D60,IF(C61=P56,D61,IF(C62=P56,D62,IF(C63=P56,D63,IF(C64=P56,D64,IF(C65=P56,D65,""))))))))</f>
        <v/>
      </c>
      <c r="Q58" s="1" t="str">
        <f>IF(C58=Q56,D58,IF(C59=Q56,D59,IF(C60=Q56,D60,IF(C61=Q56,D61,IF(C62=Q56,D62,IF(C63=Q56,D63,IF(C64=Q56,D64,IF(C65=Q56,D65,""))))))))</f>
        <v/>
      </c>
      <c r="R58" s="39" t="s">
        <v>118</v>
      </c>
    </row>
    <row r="59" spans="1:18" ht="16.95" customHeight="1" x14ac:dyDescent="0.45">
      <c r="A59" s="170"/>
      <c r="B59" s="171"/>
      <c r="C59" s="66"/>
      <c r="D59" s="89"/>
      <c r="E59" s="90"/>
      <c r="F59" s="90"/>
      <c r="G59" s="90"/>
      <c r="H59" s="90"/>
      <c r="I59" s="91"/>
    </row>
    <row r="60" spans="1:18" ht="16.95" customHeight="1" x14ac:dyDescent="0.45">
      <c r="A60" s="170"/>
      <c r="B60" s="171"/>
      <c r="C60" s="66"/>
      <c r="D60" s="89"/>
      <c r="E60" s="90"/>
      <c r="F60" s="90"/>
      <c r="G60" s="90"/>
      <c r="H60" s="90"/>
      <c r="I60" s="91"/>
    </row>
    <row r="61" spans="1:18" ht="16.95" customHeight="1" x14ac:dyDescent="0.45">
      <c r="A61" s="170"/>
      <c r="B61" s="171"/>
      <c r="C61" s="66"/>
      <c r="D61" s="89"/>
      <c r="E61" s="90"/>
      <c r="F61" s="90"/>
      <c r="G61" s="90"/>
      <c r="H61" s="90"/>
      <c r="I61" s="91"/>
    </row>
    <row r="62" spans="1:18" ht="16.95" customHeight="1" x14ac:dyDescent="0.45">
      <c r="A62" s="170"/>
      <c r="B62" s="171"/>
      <c r="C62" s="66"/>
      <c r="D62" s="89"/>
      <c r="E62" s="90"/>
      <c r="F62" s="90"/>
      <c r="G62" s="90"/>
      <c r="H62" s="90"/>
      <c r="I62" s="91"/>
    </row>
    <row r="63" spans="1:18" ht="16.95" customHeight="1" x14ac:dyDescent="0.45">
      <c r="A63" s="170"/>
      <c r="B63" s="171"/>
      <c r="C63" s="66"/>
      <c r="D63" s="89"/>
      <c r="E63" s="90"/>
      <c r="F63" s="90"/>
      <c r="G63" s="90"/>
      <c r="H63" s="90"/>
      <c r="I63" s="91"/>
    </row>
    <row r="64" spans="1:18" ht="16.95" customHeight="1" x14ac:dyDescent="0.45">
      <c r="A64" s="170"/>
      <c r="B64" s="171"/>
      <c r="C64" s="66"/>
      <c r="D64" s="89"/>
      <c r="E64" s="90"/>
      <c r="F64" s="90"/>
      <c r="G64" s="90"/>
      <c r="H64" s="90"/>
      <c r="I64" s="91"/>
    </row>
    <row r="65" spans="1:18" ht="16.95" customHeight="1" thickBot="1" x14ac:dyDescent="0.5">
      <c r="A65" s="172"/>
      <c r="B65" s="173"/>
      <c r="C65" s="67"/>
      <c r="D65" s="179"/>
      <c r="E65" s="179"/>
      <c r="F65" s="179"/>
      <c r="G65" s="179"/>
      <c r="H65" s="179"/>
      <c r="I65" s="180"/>
      <c r="J65" s="33" t="s">
        <v>47</v>
      </c>
      <c r="K65" s="33" t="s">
        <v>108</v>
      </c>
      <c r="L65" s="33" t="s">
        <v>109</v>
      </c>
      <c r="M65" s="33" t="s">
        <v>110</v>
      </c>
      <c r="N65" s="33" t="s">
        <v>111</v>
      </c>
      <c r="O65" s="33" t="s">
        <v>112</v>
      </c>
      <c r="P65" s="33" t="s">
        <v>48</v>
      </c>
      <c r="Q65" s="33" t="s">
        <v>49</v>
      </c>
      <c r="R65" s="33"/>
    </row>
    <row r="66" spans="1:18" ht="16.95" customHeight="1" x14ac:dyDescent="0.45">
      <c r="A66" s="170" t="s">
        <v>125</v>
      </c>
      <c r="B66" s="127"/>
      <c r="C66" s="38" t="s">
        <v>57</v>
      </c>
      <c r="D66" s="75"/>
      <c r="E66" s="75"/>
      <c r="F66" s="75"/>
      <c r="G66" s="75"/>
      <c r="H66" s="75"/>
      <c r="I66" s="76"/>
      <c r="J66" s="1" t="b">
        <f>IF(D66=J65,TRUE,IF(D67=J65,TRUE,IF(D68=J65,TRUE,IF(D69=J65,TRUE,IF(D70=J65,TRUE,IF(D71=J65,TRUE,IF(D72=J65,TRUE,IF(D73=J65,TRUE,FALSE))))))))</f>
        <v>0</v>
      </c>
      <c r="K66" s="1" t="b">
        <f>IF(D66=K65,TRUE,IF(D67=K65,TRUE,IF(D68=K65,TRUE,IF(D69=K65,TRUE,IF(D70=K65,TRUE,IF(D71=K65,TRUE,IF(D72=K65,TRUE,IF(D73=K65,TRUE,FALSE))))))))</f>
        <v>0</v>
      </c>
      <c r="L66" s="1" t="b">
        <f>IF(D66=L65,TRUE,IF(D67=L65,TRUE,IF(D68=L65,TRUE,IF(D69=L65,TRUE,IF(D70=L65,TRUE,IF(D71=L65,TRUE,IF(D72=L65,TRUE,IF(D73=L65,TRUE,FALSE))))))))</f>
        <v>0</v>
      </c>
      <c r="M66" s="1" t="b">
        <f>IF(D66=M65,TRUE,IF(D67=M65,TRUE,IF(D68=M65,TRUE,IF(D69=M65,TRUE,IF(D70=M65,TRUE,IF(D71=M65,TRUE,IF(D72=M65,TRUE,IF(D73=M65,TRUE,FALSE))))))))</f>
        <v>0</v>
      </c>
      <c r="N66" s="1" t="b">
        <f>IF(D66=N65,TRUE,IF(D67=N65,TRUE,IF(D68=N65,TRUE,IF(D69=N65,TRUE,IF(D70=N65,TRUE,IF(D71=N65,TRUE,IF(D72=N65,TRUE,IF(D73=N65,TRUE,FALSE))))))))</f>
        <v>0</v>
      </c>
      <c r="O66" s="1" t="b">
        <f>IF(D66=O65,TRUE,IF(D67=O65,TRUE,IF(D68=O65,TRUE,IF(D69=O65,TRUE,IF(D70=O65,TRUE,IF(D71=O65,TRUE,IF(D72=O65,TRUE,IF(D73=O65,TRUE,FALSE))))))))</f>
        <v>0</v>
      </c>
      <c r="P66" s="1" t="b">
        <f>IF(D66=P65,TRUE,IF(D67=P65,TRUE,IF(D68=P65,TRUE,IF(D69=P65,TRUE,IF(D70=P65,TRUE,IF(D71=P65,TRUE,IF(D72=P65,TRUE,IF(D73=P65,TRUE,FALSE))))))))</f>
        <v>0</v>
      </c>
      <c r="Q66" s="1" t="b">
        <f>IF(D66=Q65,TRUE,IF(D67=Q65,TRUE,IF(D68=Q65,TRUE,IF(D69=Q65,TRUE,IF(D70=Q65,TRUE,IF(D71=Q65,TRUE,IF(D72=Q65,TRUE,IF(D73=Q65,TRUE,FALSE))))))))</f>
        <v>0</v>
      </c>
    </row>
    <row r="67" spans="1:18" ht="16.95" customHeight="1" x14ac:dyDescent="0.45">
      <c r="A67" s="126"/>
      <c r="B67" s="127"/>
      <c r="C67" s="28" t="s">
        <v>58</v>
      </c>
      <c r="D67" s="77"/>
      <c r="E67" s="78"/>
      <c r="F67" s="78"/>
      <c r="G67" s="78"/>
      <c r="H67" s="78"/>
      <c r="I67" s="79"/>
    </row>
    <row r="68" spans="1:18" ht="16.5" customHeight="1" x14ac:dyDescent="0.45">
      <c r="A68" s="126"/>
      <c r="B68" s="127"/>
      <c r="C68" s="31" t="s">
        <v>59</v>
      </c>
      <c r="D68" s="77"/>
      <c r="E68" s="78"/>
      <c r="F68" s="78"/>
      <c r="G68" s="78"/>
      <c r="H68" s="78"/>
      <c r="I68" s="79"/>
    </row>
    <row r="69" spans="1:18" ht="16.5" customHeight="1" x14ac:dyDescent="0.45">
      <c r="A69" s="126"/>
      <c r="B69" s="127"/>
      <c r="C69" s="31" t="s">
        <v>69</v>
      </c>
      <c r="D69" s="77"/>
      <c r="E69" s="78"/>
      <c r="F69" s="78"/>
      <c r="G69" s="78"/>
      <c r="H69" s="78"/>
      <c r="I69" s="79"/>
    </row>
    <row r="70" spans="1:18" ht="16.5" customHeight="1" x14ac:dyDescent="0.45">
      <c r="A70" s="126"/>
      <c r="B70" s="127"/>
      <c r="C70" s="32" t="s">
        <v>70</v>
      </c>
      <c r="D70" s="77"/>
      <c r="E70" s="78"/>
      <c r="F70" s="78"/>
      <c r="G70" s="78"/>
      <c r="H70" s="78"/>
      <c r="I70" s="79"/>
    </row>
    <row r="71" spans="1:18" ht="16.2" customHeight="1" x14ac:dyDescent="0.45">
      <c r="A71" s="126"/>
      <c r="B71" s="127"/>
      <c r="C71" s="32" t="s">
        <v>71</v>
      </c>
      <c r="D71" s="77"/>
      <c r="E71" s="78"/>
      <c r="F71" s="78"/>
      <c r="G71" s="78"/>
      <c r="H71" s="78"/>
      <c r="I71" s="79"/>
    </row>
    <row r="72" spans="1:18" ht="16.2" customHeight="1" x14ac:dyDescent="0.45">
      <c r="A72" s="126"/>
      <c r="B72" s="127"/>
      <c r="C72" s="31" t="s">
        <v>72</v>
      </c>
      <c r="D72" s="77"/>
      <c r="E72" s="78"/>
      <c r="F72" s="78"/>
      <c r="G72" s="78"/>
      <c r="H72" s="78"/>
      <c r="I72" s="79"/>
    </row>
    <row r="73" spans="1:18" ht="16.2" customHeight="1" x14ac:dyDescent="0.45">
      <c r="A73" s="126"/>
      <c r="B73" s="127"/>
      <c r="C73" s="31" t="s">
        <v>73</v>
      </c>
      <c r="D73" s="77"/>
      <c r="E73" s="78"/>
      <c r="F73" s="78"/>
      <c r="G73" s="78"/>
      <c r="H73" s="78"/>
      <c r="I73" s="79"/>
    </row>
    <row r="74" spans="1:18" ht="16.2" customHeight="1" x14ac:dyDescent="0.45">
      <c r="A74" s="126"/>
      <c r="B74" s="127"/>
      <c r="C74" s="80"/>
      <c r="D74" s="81"/>
      <c r="E74" s="81"/>
      <c r="F74" s="81"/>
      <c r="G74" s="81"/>
      <c r="H74" s="81"/>
      <c r="I74" s="82"/>
    </row>
    <row r="75" spans="1:18" ht="16.2" customHeight="1" x14ac:dyDescent="0.45">
      <c r="A75" s="126"/>
      <c r="B75" s="127"/>
      <c r="C75" s="83" t="s">
        <v>113</v>
      </c>
      <c r="D75" s="84"/>
      <c r="E75" s="84"/>
      <c r="F75" s="84"/>
      <c r="G75" s="84"/>
      <c r="H75" s="84"/>
      <c r="I75" s="85"/>
    </row>
    <row r="76" spans="1:18" ht="16.5" customHeight="1" x14ac:dyDescent="0.45">
      <c r="A76" s="126"/>
      <c r="B76" s="127"/>
      <c r="C76" s="69"/>
      <c r="D76" s="70"/>
      <c r="E76" s="70"/>
      <c r="F76" s="70"/>
      <c r="G76" s="70"/>
      <c r="H76" s="70"/>
      <c r="I76" s="71"/>
    </row>
    <row r="77" spans="1:18" ht="16.5" customHeight="1" thickBot="1" x14ac:dyDescent="0.5">
      <c r="A77" s="123"/>
      <c r="B77" s="124"/>
      <c r="C77" s="72"/>
      <c r="D77" s="73"/>
      <c r="E77" s="73"/>
      <c r="F77" s="73"/>
      <c r="G77" s="73"/>
      <c r="H77" s="73"/>
      <c r="I77" s="74"/>
      <c r="J77" s="17"/>
    </row>
    <row r="78" spans="1:18" ht="16.5" customHeight="1" x14ac:dyDescent="0.45">
      <c r="G78" s="158" t="s">
        <v>129</v>
      </c>
      <c r="H78" s="158"/>
      <c r="I78" s="158"/>
    </row>
    <row r="79" spans="1:18" ht="16.5" customHeight="1" x14ac:dyDescent="0.45"/>
    <row r="80" spans="1:18" ht="16.5" customHeight="1" x14ac:dyDescent="0.45"/>
    <row r="81" ht="16.5" customHeight="1" x14ac:dyDescent="0.45"/>
  </sheetData>
  <mergeCells count="79">
    <mergeCell ref="G78:I78"/>
    <mergeCell ref="A1:I1"/>
    <mergeCell ref="C17:I18"/>
    <mergeCell ref="A5:A22"/>
    <mergeCell ref="B17:B18"/>
    <mergeCell ref="A36:B54"/>
    <mergeCell ref="A55:B65"/>
    <mergeCell ref="A66:B77"/>
    <mergeCell ref="A2:I2"/>
    <mergeCell ref="A23:B25"/>
    <mergeCell ref="A26:B27"/>
    <mergeCell ref="A29:B30"/>
    <mergeCell ref="C12:I12"/>
    <mergeCell ref="D63:I63"/>
    <mergeCell ref="D64:I64"/>
    <mergeCell ref="D65:I65"/>
    <mergeCell ref="C19:I22"/>
    <mergeCell ref="C23:I24"/>
    <mergeCell ref="C31:I32"/>
    <mergeCell ref="C25:I25"/>
    <mergeCell ref="C26:D26"/>
    <mergeCell ref="E26:F26"/>
    <mergeCell ref="G26:H26"/>
    <mergeCell ref="C27:D27"/>
    <mergeCell ref="E27:F27"/>
    <mergeCell ref="G27:H27"/>
    <mergeCell ref="A3:I3"/>
    <mergeCell ref="C16:I16"/>
    <mergeCell ref="C34:I35"/>
    <mergeCell ref="D56:I56"/>
    <mergeCell ref="D57:I57"/>
    <mergeCell ref="C55:I55"/>
    <mergeCell ref="C53:I53"/>
    <mergeCell ref="A34:B35"/>
    <mergeCell ref="A31:B33"/>
    <mergeCell ref="C8:I8"/>
    <mergeCell ref="C9:I9"/>
    <mergeCell ref="H5:I5"/>
    <mergeCell ref="H10:I10"/>
    <mergeCell ref="D6:I6"/>
    <mergeCell ref="D11:I11"/>
    <mergeCell ref="C50:I50"/>
    <mergeCell ref="C13:I13"/>
    <mergeCell ref="C14:I14"/>
    <mergeCell ref="C15:I15"/>
    <mergeCell ref="C54:I54"/>
    <mergeCell ref="D36:I36"/>
    <mergeCell ref="D37:I37"/>
    <mergeCell ref="D38:I38"/>
    <mergeCell ref="D39:I39"/>
    <mergeCell ref="D40:I40"/>
    <mergeCell ref="D41:I41"/>
    <mergeCell ref="D42:I42"/>
    <mergeCell ref="D43:I43"/>
    <mergeCell ref="D44:I44"/>
    <mergeCell ref="D45:I45"/>
    <mergeCell ref="C46:I46"/>
    <mergeCell ref="C33:I33"/>
    <mergeCell ref="C51:I51"/>
    <mergeCell ref="C47:I47"/>
    <mergeCell ref="C49:I49"/>
    <mergeCell ref="C48:I48"/>
    <mergeCell ref="C75:I75"/>
    <mergeCell ref="C52:I52"/>
    <mergeCell ref="D58:I58"/>
    <mergeCell ref="D59:I59"/>
    <mergeCell ref="D60:I60"/>
    <mergeCell ref="D61:I61"/>
    <mergeCell ref="D62:I62"/>
    <mergeCell ref="C76:I77"/>
    <mergeCell ref="D66:I66"/>
    <mergeCell ref="D67:I67"/>
    <mergeCell ref="D68:I68"/>
    <mergeCell ref="D69:I69"/>
    <mergeCell ref="D70:I70"/>
    <mergeCell ref="D71:I71"/>
    <mergeCell ref="D72:I72"/>
    <mergeCell ref="D73:I73"/>
    <mergeCell ref="C74:I74"/>
  </mergeCells>
  <phoneticPr fontId="1"/>
  <printOptions horizontalCentered="1"/>
  <pageMargins left="0.15748031496062992" right="0.15748031496062992" top="0.55118110236220474" bottom="0.55118110236220474" header="0.31496062992125984" footer="0.31496062992125984"/>
  <pageSetup paperSize="9" fitToHeight="0" orientation="portrait" verticalDpi="1200" r:id="rId1"/>
  <rowBreaks count="2" manualBreakCount="2">
    <brk id="30" max="9" man="1"/>
    <brk id="54" max="9"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'協会用（変えないでください）'!$A$1:$C$1</xm:f>
          </x14:formula1>
          <xm:sqref>C6</xm:sqref>
        </x14:dataValidation>
        <x14:dataValidation type="list" allowBlank="1" showInputMessage="1" showErrorMessage="1">
          <x14:formula1>
            <xm:f>'協会用（変えないでください）'!$A$4:$D$4</xm:f>
          </x14:formula1>
          <xm:sqref>C11</xm:sqref>
        </x14:dataValidation>
        <x14:dataValidation type="list" allowBlank="1" showInputMessage="1" showErrorMessage="1">
          <x14:formula1>
            <xm:f>'協会用（変えないでください）'!$A$7:$B$7</xm:f>
          </x14:formula1>
          <xm:sqref>C25:I25</xm:sqref>
        </x14:dataValidation>
        <x14:dataValidation type="list" allowBlank="1" showInputMessage="1" showErrorMessage="1">
          <x14:formula1>
            <xm:f>'協会用（変えないでください）'!$A$10:$C$10</xm:f>
          </x14:formula1>
          <xm:sqref>C27:H27</xm:sqref>
        </x14:dataValidation>
        <x14:dataValidation type="list" allowBlank="1" showInputMessage="1" showErrorMessage="1">
          <x14:formula1>
            <xm:f>'協会用（変えないでください）'!$A$13:$F$13</xm:f>
          </x14:formula1>
          <xm:sqref>C30:H30</xm:sqref>
        </x14:dataValidation>
        <x14:dataValidation type="list" allowBlank="1" showInputMessage="1" showErrorMessage="1">
          <x14:formula1>
            <xm:f>'協会用（変えないでください）'!$A$16:$J$16</xm:f>
          </x14:formula1>
          <xm:sqref>D36:I45</xm:sqref>
        </x14:dataValidation>
        <x14:dataValidation type="list" allowBlank="1" showInputMessage="1" showErrorMessage="1">
          <x14:formula1>
            <xm:f>'協会用（変えないでください）'!$A$23:$H$23</xm:f>
          </x14:formula1>
          <xm:sqref>D66:I73</xm:sqref>
        </x14:dataValidation>
        <x14:dataValidation type="list" allowBlank="1" showInputMessage="1" showErrorMessage="1">
          <x14:formula1>
            <xm:f>'協会用（変えないでください）'!$A$19:$H$19</xm:f>
          </x14:formula1>
          <xm:sqref>C58:C65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P1" zoomScale="60" zoomScaleNormal="60" workbookViewId="0">
      <selection activeCell="O1" sqref="A1:O1048576"/>
    </sheetView>
  </sheetViews>
  <sheetFormatPr defaultRowHeight="18" x14ac:dyDescent="0.45"/>
  <cols>
    <col min="1" max="10" width="19" style="45" hidden="1" customWidth="1"/>
    <col min="11" max="15" width="11.19921875" style="45" hidden="1" customWidth="1"/>
    <col min="16" max="44" width="11.19921875" customWidth="1"/>
  </cols>
  <sheetData>
    <row r="1" spans="1:15" x14ac:dyDescent="0.45">
      <c r="A1" s="42" t="s">
        <v>26</v>
      </c>
      <c r="B1" s="43" t="s">
        <v>27</v>
      </c>
      <c r="C1" s="44" t="s">
        <v>28</v>
      </c>
      <c r="E1" s="46" t="s">
        <v>53</v>
      </c>
      <c r="G1" s="46" t="s">
        <v>119</v>
      </c>
    </row>
    <row r="2" spans="1:15" ht="18.600000000000001" thickBot="1" x14ac:dyDescent="0.5">
      <c r="A2" s="47" t="b">
        <f>ボランティア登録申込書!J6</f>
        <v>0</v>
      </c>
      <c r="B2" s="48" t="b">
        <f>ボランティア登録申込書!K6</f>
        <v>0</v>
      </c>
      <c r="C2" s="49" t="b">
        <f>ボランティア登録申込書!L6</f>
        <v>0</v>
      </c>
      <c r="E2" s="50" t="str">
        <f>IF(A2,A1,IF(B2,B1,IF(C2,C1,"無回答")))</f>
        <v>無回答</v>
      </c>
      <c r="G2" s="50" t="str">
        <f>IF(C2,ボランティア登録申込書!D6,"")</f>
        <v/>
      </c>
    </row>
    <row r="3" spans="1:15" ht="18.600000000000001" thickBot="1" x14ac:dyDescent="0.5">
      <c r="H3" s="51"/>
    </row>
    <row r="4" spans="1:15" x14ac:dyDescent="0.45">
      <c r="A4" s="42" t="s">
        <v>50</v>
      </c>
      <c r="B4" s="43" t="s">
        <v>51</v>
      </c>
      <c r="C4" s="43" t="s">
        <v>34</v>
      </c>
      <c r="D4" s="52" t="s">
        <v>52</v>
      </c>
      <c r="F4" s="46" t="s">
        <v>53</v>
      </c>
    </row>
    <row r="5" spans="1:15" ht="18.600000000000001" thickBot="1" x14ac:dyDescent="0.5">
      <c r="A5" s="47" t="b">
        <f>ボランティア登録申込書!J11</f>
        <v>0</v>
      </c>
      <c r="B5" s="48" t="b">
        <f>ボランティア登録申込書!K11</f>
        <v>0</v>
      </c>
      <c r="C5" s="48" t="b">
        <f>ボランティア登録申込書!L11</f>
        <v>0</v>
      </c>
      <c r="D5" s="53" t="b">
        <f>ボランティア登録申込書!M11</f>
        <v>0</v>
      </c>
      <c r="F5" s="50" t="str">
        <f>IF(A5,A4,IF(B5,B4,IF(C5,C4,IF(D5,D4,"無回答"))))</f>
        <v>無回答</v>
      </c>
    </row>
    <row r="6" spans="1:15" ht="18.600000000000001" thickBot="1" x14ac:dyDescent="0.5"/>
    <row r="7" spans="1:15" x14ac:dyDescent="0.45">
      <c r="A7" s="42" t="s">
        <v>54</v>
      </c>
      <c r="B7" s="44" t="s">
        <v>55</v>
      </c>
      <c r="D7" s="46" t="s">
        <v>53</v>
      </c>
    </row>
    <row r="8" spans="1:15" ht="18.600000000000001" thickBot="1" x14ac:dyDescent="0.5">
      <c r="A8" s="47" t="b">
        <f>ボランティア登録申込書!J25</f>
        <v>0</v>
      </c>
      <c r="B8" s="49" t="b">
        <f>ボランティア登録申込書!K25</f>
        <v>0</v>
      </c>
      <c r="D8" s="50" t="str">
        <f>IF(A8,A7,IF(B8,B7,"無回答"))</f>
        <v>無回答</v>
      </c>
    </row>
    <row r="9" spans="1:15" ht="18.600000000000001" thickBot="1" x14ac:dyDescent="0.5"/>
    <row r="10" spans="1:15" x14ac:dyDescent="0.45">
      <c r="A10" s="42" t="s">
        <v>12</v>
      </c>
      <c r="B10" s="43" t="s">
        <v>60</v>
      </c>
      <c r="C10" s="44" t="s">
        <v>61</v>
      </c>
    </row>
    <row r="11" spans="1:15" ht="18.600000000000001" thickBot="1" x14ac:dyDescent="0.5">
      <c r="A11" s="47" t="b">
        <f>ボランティア登録申込書!J27</f>
        <v>0</v>
      </c>
      <c r="B11" s="48" t="b">
        <f>ボランティア登録申込書!K27</f>
        <v>0</v>
      </c>
      <c r="C11" s="49" t="b">
        <f>ボランティア登録申込書!L27</f>
        <v>0</v>
      </c>
    </row>
    <row r="12" spans="1:15" ht="18.600000000000001" thickBot="1" x14ac:dyDescent="0.5"/>
    <row r="13" spans="1:15" x14ac:dyDescent="0.45">
      <c r="A13" s="42" t="s">
        <v>29</v>
      </c>
      <c r="B13" s="43" t="s">
        <v>30</v>
      </c>
      <c r="C13" s="43" t="s">
        <v>103</v>
      </c>
      <c r="D13" s="43" t="s">
        <v>31</v>
      </c>
      <c r="E13" s="43" t="s">
        <v>32</v>
      </c>
      <c r="F13" s="43" t="s">
        <v>33</v>
      </c>
      <c r="G13" s="44" t="s">
        <v>34</v>
      </c>
      <c r="I13" s="46" t="s">
        <v>107</v>
      </c>
    </row>
    <row r="14" spans="1:15" ht="18.600000000000001" thickBot="1" x14ac:dyDescent="0.5">
      <c r="A14" s="47" t="b">
        <f>ボランティア登録申込書!J30</f>
        <v>0</v>
      </c>
      <c r="B14" s="48" t="b">
        <f>ボランティア登録申込書!K30</f>
        <v>0</v>
      </c>
      <c r="C14" s="48" t="b">
        <f>ボランティア登録申込書!L30</f>
        <v>0</v>
      </c>
      <c r="D14" s="48" t="b">
        <f>ボランティア登録申込書!M30</f>
        <v>0</v>
      </c>
      <c r="E14" s="48" t="b">
        <f>ボランティア登録申込書!N30</f>
        <v>0</v>
      </c>
      <c r="F14" s="48" t="b">
        <f>ボランティア登録申込書!O30</f>
        <v>0</v>
      </c>
      <c r="G14" s="49" t="b">
        <f>IF(ボランティア登録申込書!P30=FALSE,FALSE,TRUE)</f>
        <v>0</v>
      </c>
      <c r="I14" s="54" t="str">
        <f>IF(G14=TRUE,ボランティア登録申込書!P30,"")</f>
        <v/>
      </c>
    </row>
    <row r="15" spans="1:15" ht="18.600000000000001" thickBot="1" x14ac:dyDescent="0.5"/>
    <row r="16" spans="1:15" x14ac:dyDescent="0.45">
      <c r="A16" s="42" t="s">
        <v>84</v>
      </c>
      <c r="B16" s="43" t="s">
        <v>85</v>
      </c>
      <c r="C16" s="43" t="s">
        <v>86</v>
      </c>
      <c r="D16" s="43" t="s">
        <v>87</v>
      </c>
      <c r="E16" s="43" t="s">
        <v>88</v>
      </c>
      <c r="F16" s="43" t="s">
        <v>35</v>
      </c>
      <c r="G16" s="43" t="s">
        <v>36</v>
      </c>
      <c r="H16" s="43" t="s">
        <v>37</v>
      </c>
      <c r="I16" s="43" t="s">
        <v>89</v>
      </c>
      <c r="J16" s="44" t="s">
        <v>38</v>
      </c>
      <c r="L16" s="42" t="s">
        <v>79</v>
      </c>
      <c r="M16" s="43" t="s">
        <v>80</v>
      </c>
      <c r="N16" s="55" t="s">
        <v>81</v>
      </c>
      <c r="O16" s="44" t="s">
        <v>82</v>
      </c>
    </row>
    <row r="17" spans="1:15" ht="18.600000000000001" thickBot="1" x14ac:dyDescent="0.5">
      <c r="A17" s="47" t="b">
        <f>ボランティア登録申込書!J36</f>
        <v>0</v>
      </c>
      <c r="B17" s="48" t="b">
        <f>ボランティア登録申込書!K36</f>
        <v>0</v>
      </c>
      <c r="C17" s="48" t="b">
        <f>ボランティア登録申込書!L36</f>
        <v>0</v>
      </c>
      <c r="D17" s="48" t="b">
        <f>ボランティア登録申込書!M36</f>
        <v>0</v>
      </c>
      <c r="E17" s="48" t="b">
        <f>ボランティア登録申込書!N36</f>
        <v>0</v>
      </c>
      <c r="F17" s="48" t="b">
        <f>ボランティア登録申込書!O36</f>
        <v>0</v>
      </c>
      <c r="G17" s="48" t="b">
        <f>ボランティア登録申込書!P36</f>
        <v>0</v>
      </c>
      <c r="H17" s="48" t="b">
        <f>ボランティア登録申込書!Q36</f>
        <v>0</v>
      </c>
      <c r="I17" s="48" t="b">
        <f>ボランティア登録申込書!R36</f>
        <v>0</v>
      </c>
      <c r="J17" s="49" t="b">
        <f>ボランティア登録申込書!S36</f>
        <v>0</v>
      </c>
      <c r="L17" s="47" t="str">
        <f>IF(A17,ボランティア登録申込書!C48,"")</f>
        <v/>
      </c>
      <c r="M17" s="48" t="str">
        <f>IF(B17,ボランティア登録申込書!C50,"")</f>
        <v/>
      </c>
      <c r="N17" s="56" t="str">
        <f>IF(C17,ボランティア登録申込書!C52,"")</f>
        <v/>
      </c>
      <c r="O17" s="57" t="str">
        <f>IF(J17,ボランティア登録申込書!C54,"")</f>
        <v/>
      </c>
    </row>
    <row r="18" spans="1:15" ht="18.600000000000001" thickBot="1" x14ac:dyDescent="0.5"/>
    <row r="19" spans="1:15" x14ac:dyDescent="0.45">
      <c r="A19" s="42" t="s">
        <v>39</v>
      </c>
      <c r="B19" s="43" t="s">
        <v>40</v>
      </c>
      <c r="C19" s="43" t="s">
        <v>41</v>
      </c>
      <c r="D19" s="43" t="s">
        <v>42</v>
      </c>
      <c r="E19" s="43" t="s">
        <v>43</v>
      </c>
      <c r="F19" s="43" t="s">
        <v>44</v>
      </c>
      <c r="G19" s="43" t="s">
        <v>45</v>
      </c>
      <c r="H19" s="44" t="s">
        <v>46</v>
      </c>
    </row>
    <row r="20" spans="1:15" x14ac:dyDescent="0.45">
      <c r="A20" s="58" t="b">
        <f>ボランティア登録申込書!J57</f>
        <v>0</v>
      </c>
      <c r="B20" s="59" t="b">
        <f>ボランティア登録申込書!K57</f>
        <v>0</v>
      </c>
      <c r="C20" s="59" t="b">
        <f>ボランティア登録申込書!L57</f>
        <v>0</v>
      </c>
      <c r="D20" s="59" t="b">
        <f>ボランティア登録申込書!M57</f>
        <v>0</v>
      </c>
      <c r="E20" s="59" t="b">
        <f>ボランティア登録申込書!N57</f>
        <v>0</v>
      </c>
      <c r="F20" s="59" t="b">
        <f>ボランティア登録申込書!O57</f>
        <v>0</v>
      </c>
      <c r="G20" s="59" t="b">
        <f>ボランティア登録申込書!P57</f>
        <v>0</v>
      </c>
      <c r="H20" s="60" t="b">
        <f>ボランティア登録申込書!Q57</f>
        <v>0</v>
      </c>
    </row>
    <row r="21" spans="1:15" ht="18.600000000000001" thickBot="1" x14ac:dyDescent="0.5">
      <c r="A21" s="47" t="str">
        <f>ボランティア登録申込書!J58</f>
        <v/>
      </c>
      <c r="B21" s="48" t="str">
        <f>ボランティア登録申込書!K58</f>
        <v/>
      </c>
      <c r="C21" s="48" t="str">
        <f>ボランティア登録申込書!L58</f>
        <v/>
      </c>
      <c r="D21" s="48" t="str">
        <f>ボランティア登録申込書!M58</f>
        <v/>
      </c>
      <c r="E21" s="48" t="str">
        <f>ボランティア登録申込書!N58</f>
        <v/>
      </c>
      <c r="F21" s="48" t="str">
        <f>ボランティア登録申込書!O58</f>
        <v/>
      </c>
      <c r="G21" s="48" t="str">
        <f>ボランティア登録申込書!P58</f>
        <v/>
      </c>
      <c r="H21" s="49" t="str">
        <f>ボランティア登録申込書!Q58</f>
        <v/>
      </c>
    </row>
    <row r="22" spans="1:15" ht="18.600000000000001" thickBot="1" x14ac:dyDescent="0.5"/>
    <row r="23" spans="1:15" x14ac:dyDescent="0.45">
      <c r="A23" s="42" t="s">
        <v>47</v>
      </c>
      <c r="B23" s="43" t="s">
        <v>108</v>
      </c>
      <c r="C23" s="43" t="s">
        <v>109</v>
      </c>
      <c r="D23" s="43" t="s">
        <v>110</v>
      </c>
      <c r="E23" s="43" t="s">
        <v>111</v>
      </c>
      <c r="F23" s="43" t="s">
        <v>112</v>
      </c>
      <c r="G23" s="43" t="s">
        <v>48</v>
      </c>
      <c r="H23" s="44" t="s">
        <v>49</v>
      </c>
      <c r="J23" s="46" t="s">
        <v>107</v>
      </c>
    </row>
    <row r="24" spans="1:15" ht="18.600000000000001" thickBot="1" x14ac:dyDescent="0.5">
      <c r="A24" s="47" t="b">
        <f>ボランティア登録申込書!J66</f>
        <v>0</v>
      </c>
      <c r="B24" s="48" t="b">
        <f>ボランティア登録申込書!K66</f>
        <v>0</v>
      </c>
      <c r="C24" s="48" t="b">
        <f>ボランティア登録申込書!L66</f>
        <v>0</v>
      </c>
      <c r="D24" s="48" t="b">
        <f>ボランティア登録申込書!M66</f>
        <v>0</v>
      </c>
      <c r="E24" s="48" t="b">
        <f>ボランティア登録申込書!N66</f>
        <v>0</v>
      </c>
      <c r="F24" s="48" t="b">
        <f>ボランティア登録申込書!O66</f>
        <v>0</v>
      </c>
      <c r="G24" s="48" t="b">
        <f>ボランティア登録申込書!P66</f>
        <v>0</v>
      </c>
      <c r="H24" s="49" t="b">
        <f>ボランティア登録申込書!Q66</f>
        <v>0</v>
      </c>
      <c r="J24" s="54" t="str">
        <f>IF(H24=TRUE,ボランティア登録申込書!C76,"")</f>
        <v/>
      </c>
    </row>
  </sheetData>
  <phoneticPr fontId="1"/>
  <dataValidations count="1">
    <dataValidation type="list" allowBlank="1" showInputMessage="1" showErrorMessage="1" sqref="H3">
      <formula1>$A$1:$C$1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ボランティア登録申込書</vt:lpstr>
      <vt:lpstr>協会用（変えないでください）</vt:lpstr>
      <vt:lpstr>ボランティア登録申込書!Print_Area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USER601</dc:creator>
  <cp:lastModifiedBy>福山市</cp:lastModifiedBy>
  <cp:lastPrinted>2022-03-16T07:05:23Z</cp:lastPrinted>
  <dcterms:created xsi:type="dcterms:W3CDTF">2022-02-15T00:47:28Z</dcterms:created>
  <dcterms:modified xsi:type="dcterms:W3CDTF">2023-06-05T05:48:15Z</dcterms:modified>
</cp:coreProperties>
</file>