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fl02\10403000\業務別\4.その他\10.財政状況公表\ホームページ掲載\財政状況資料集\30年度決算\07　HP掲載分（追加結合）\"/>
    </mc:Choice>
  </mc:AlternateContent>
  <bookViews>
    <workbookView xWindow="0" yWindow="0" windowWidth="15360" windowHeight="7632" firstSheet="13" activeTab="15"/>
  </bookViews>
  <sheets>
    <sheet name="総括表" sheetId="10" r:id="rId1"/>
    <sheet name="普通会計の状況" sheetId="11" r:id="rId2"/>
    <sheet name="各会計、関係団体の財政状況及び健全化判断比率" sheetId="12" r:id="rId3"/>
    <sheet name="財政比較分析表 " sheetId="27" r:id="rId4"/>
    <sheet name="経常経費分析表（経常収支比率の分析）" sheetId="26" r:id="rId5"/>
    <sheet name="経常経費分析表（人件費・公債費・普通建設事業費の分析)" sheetId="25" r:id="rId6"/>
    <sheet name="性質別歳出決算分析表（住民一人当たりのコスト)" sheetId="24" r:id="rId7"/>
    <sheet name="目的別歳出決算分析表（住民一人当たりのコスト)" sheetId="23" r:id="rId8"/>
    <sheet name="実質収支比率等に係る経年分析" sheetId="22" r:id="rId9"/>
    <sheet name="連結実質赤字比率に係る赤字・黒字の構成分析 " sheetId="21" r:id="rId10"/>
    <sheet name="実質公債費比率（分子）の構造 " sheetId="20" r:id="rId11"/>
    <sheet name="将来負担比率（分子）の構造 " sheetId="19" r:id="rId12"/>
    <sheet name="基金残高に係る経年分析 " sheetId="18" r:id="rId13"/>
    <sheet name="公会計指標分析・財政指標組合せ分析表" sheetId="28" r:id="rId14"/>
    <sheet name="施設類型別ストック情報分析表①" sheetId="29" r:id="rId15"/>
    <sheet name="施設類型別ストック情報分析表②" sheetId="30" r:id="rId16"/>
    <sheet name="データシート" sheetId="9" state="hidden" r:id="rId17"/>
  </sheets>
  <externalReferences>
    <externalReference r:id="rId18"/>
    <externalReference r:id="rId19"/>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<sst xmlns="http://schemas.openxmlformats.org/spreadsheetml/2006/main" count="1118" uniqueCount="605">
  <si>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</si>
  <si>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</si>
  <si>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</si>
  <si>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</si>
  <si>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</si>
  <si>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</si>
  <si>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</si>
  <si>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</si>
  <si>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</si>
  <si>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</si>
  <si>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</si>
  <si>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</si>
  <si>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</si>
  <si>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</si>
  <si>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</si>
  <si>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</si>
  <si>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</si>
  <si>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</si>
  <si>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</si>
  <si>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</si>
  <si>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</si>
  <si>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</si>
  <si>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</si>
  <si>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</si>
  <si>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</si>
  <si>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</si>
  <si>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</si>
  <si>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</si>
  <si>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</si>
  <si>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</si>
  <si>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</si>
  <si>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</si>
  <si>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</si>
  <si>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</si>
  <si>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</si>
  <si>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</si>
  <si>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</si>
  <si>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</si>
  <si>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</si>
  <si>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</si>
  <si>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</si>
  <si>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</si>
  <si>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</si>
  <si>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</si>
  <si>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</si>
  <si>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</si>
  <si>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</si>
  <si>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</si>
  <si>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</si>
  <si>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</si>
  <si>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</si>
  <si>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</si>
  <si>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</si>
  <si>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</si>
  <si>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</si>
  <si>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</si>
  <si>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</si>
  <si>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</si>
  <si>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</si>
  <si>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</si>
  <si>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</si>
  <si>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</si>
  <si>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</si>
  <si>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</si>
  <si>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</si>
  <si>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</si>
  <si>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</si>
  <si>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</si>
  <si>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</si>
  <si>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</si>
  <si>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</si>
  <si>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</si>
  <si>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</si>
  <si>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</si>
  <si>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</si>
  <si>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</si>
  <si>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</si>
  <si>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</si>
  <si>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</si>
  <si>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</si>
  <si>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</si>
  <si>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</si>
  <si>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</si>
  <si>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</si>
  <si>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</si>
  <si>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</si>
  <si>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</si>
  <si>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</si>
  <si>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</si>
  <si>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</si>
  <si>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</si>
  <si>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</si>
  <si>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</si>
  <si>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</si>
  <si>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</si>
  <si>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</si>
  <si>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</si>
  <si>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</si>
  <si>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</si>
  <si>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</si>
  <si>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</si>
  <si>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</si>
  <si>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</si>
  <si>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</si>
  <si>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</si>
  <si>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</si>
  <si>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</si>
  <si>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</si>
  <si>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</si>
  <si>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</si>
  <si>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</si>
  <si>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</si>
  <si>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</si>
  <si>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</si>
  <si>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</si>
  <si>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</si>
  <si>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</si>
  <si>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</si>
  <si>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</si>
  <si>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</si>
  <si>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</si>
  <si>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</si>
  <si>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</si>
  <si>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</si>
  <si>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</si>
  <si>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</si>
  <si>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</si>
  <si>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</si>
  <si>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</si>
  <si>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</si>
  <si>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</si>
  <si>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</si>
  <si>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</si>
  <si>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</si>
  <si>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</si>
  <si>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</si>
  <si>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</si>
  <si>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</si>
  <si>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</si>
  <si>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</si>
  <si>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</si>
  <si>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</si>
  <si>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</si>
  <si>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</si>
  <si>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</si>
  <si>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</si>
  <si>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</si>
  <si>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</si>
  <si>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</si>
  <si>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</si>
  <si>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</si>
  <si>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</si>
  <si>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</si>
  <si>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</si>
  <si>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</si>
  <si>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</si>
  <si>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</si>
  <si>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</si>
  <si>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</si>
  <si>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</si>
  <si>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</si>
  <si>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</si>
  <si>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</si>
  <si>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</si>
  <si>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</si>
  <si>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</si>
  <si>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</si>
  <si>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</si>
  <si>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</si>
  <si>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</si>
  <si>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</si>
  <si>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</si>
  <si>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</si>
  <si>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</si>
  <si>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</si>
  <si>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</si>
  <si>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</si>
  <si>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</si>
  <si>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</si>
  <si>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</si>
  <si>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</si>
  <si>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</si>
  <si>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</si>
  <si>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</si>
  <si>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</si>
  <si>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</si>
  <si>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</si>
  <si>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</si>
  <si>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</si>
  <si>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</si>
  <si>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</si>
  <si>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</si>
  <si>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</si>
  <si>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</si>
  <si>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</si>
  <si>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</si>
  <si>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広島県福山市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</si>
  <si>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</si>
  <si>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</si>
  <si>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</si>
  <si>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</si>
  <si>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</si>
  <si>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</si>
  <si>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</si>
  <si>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</si>
  <si>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</si>
  <si>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</si>
  <si>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</si>
  <si>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</si>
  <si>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</si>
  <si>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</si>
  <si>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</si>
  <si>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</si>
  <si>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</si>
  <si>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</si>
  <si>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</si>
  <si>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</si>
  <si>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</si>
  <si>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</si>
  <si>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</si>
  <si>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</si>
  <si>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</si>
  <si>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</si>
  <si>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</si>
  <si>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</si>
  <si>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</si>
  <si>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</si>
  <si>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</si>
  <si>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</si>
  <si>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</si>
  <si>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</si>
  <si>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</si>
  <si>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</si>
  <si>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</si>
  <si>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</si>
  <si>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</si>
  <si>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</si>
  <si>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</si>
  <si>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</si>
  <si>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</si>
  <si>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</si>
  <si>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</si>
  <si>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</si>
  <si>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</si>
  <si>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</si>
  <si>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</si>
  <si>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</si>
  <si>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</si>
  <si>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</si>
  <si>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</si>
  <si>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</si>
  <si>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</si>
  <si>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</si>
  <si>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</si>
  <si>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</si>
  <si>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</si>
  <si>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</si>
  <si>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</si>
  <si>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</si>
  <si>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</si>
  <si>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</si>
  <si>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</si>
  <si>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</si>
  <si>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</si>
  <si>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</si>
  <si>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</si>
  <si>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</si>
  <si>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</si>
  <si>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</si>
  <si>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</si>
  <si>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</si>
  <si>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</si>
  <si>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</si>
  <si>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</si>
  <si>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</si>
  <si>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</si>
  <si>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</si>
  <si>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</si>
  <si>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</si>
  <si>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</si>
  <si>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</si>
  <si>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</si>
  <si>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</si>
  <si>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</si>
  <si>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</si>
  <si>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</si>
  <si>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</si>
  <si>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</si>
  <si>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</si>
  <si>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</si>
  <si>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</si>
  <si>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</si>
  <si>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</si>
  <si>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</si>
  <si>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</si>
  <si>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</si>
  <si>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</si>
  <si>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</si>
  <si>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</si>
  <si>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</si>
  <si>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</si>
  <si>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</si>
  <si>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</si>
  <si>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</si>
  <si>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</si>
  <si>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</si>
  <si>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</si>
  <si>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</si>
  <si>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</si>
  <si>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</si>
  <si>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</si>
  <si>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</si>
  <si>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</si>
  <si>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</si>
  <si>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</si>
  <si>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</si>
  <si>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</si>
  <si>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</si>
  <si>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</si>
  <si>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</si>
  <si>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</si>
  <si>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</si>
  <si>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</si>
  <si>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</si>
  <si>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</si>
  <si>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</si>
  <si>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</si>
  <si>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</si>
  <si>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</si>
  <si>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</si>
  <si>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</si>
  <si>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</si>
  <si>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</si>
  <si>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</si>
  <si>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</si>
  <si>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</si>
  <si>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</si>
  <si>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</si>
  <si>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</si>
  <si>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</si>
  <si>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</si>
  <si>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</si>
  <si>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</si>
  <si>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</si>
  <si>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</si>
  <si>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</si>
  <si>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広島県福山市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</si>
  <si>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</si>
  <si>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</si>
  <si>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</si>
  <si>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</si>
  <si>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</si>
  <si>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</si>
  <si>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</si>
  <si>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</si>
  <si>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</si>
  <si>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</si>
  <si>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</si>
  <si>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</si>
  <si>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</si>
  <si>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</si>
  <si>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</si>
  <si>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</si>
  <si>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</si>
  <si>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</si>
  <si>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</si>
  <si>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</si>
  <si>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</si>
  <si>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</si>
  <si>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</si>
  <si>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</si>
  <si>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</si>
  <si>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</si>
  <si>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</si>
  <si>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</si>
  <si>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</si>
  <si>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</si>
  <si>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</si>
  <si>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</si>
  <si>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</si>
  <si>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</si>
  <si>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</si>
  <si>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</si>
  <si>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</si>
  <si>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</si>
  <si>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</si>
  <si>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</si>
  <si>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</si>
  <si>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</si>
  <si>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</si>
  <si>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</si>
  <si>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集落排水事業特別会計</t>
    <phoneticPr fontId="5"/>
  </si>
  <si>
    <t>法非適用企業</t>
    <phoneticPr fontId="5"/>
  </si>
  <si>
    <t>食肉センター特別会計</t>
    <phoneticPr fontId="5"/>
  </si>
  <si>
    <t>商業施設特別会計</t>
    <phoneticPr fontId="5"/>
  </si>
  <si>
    <t>都市開発事業特別会計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</si>
  <si>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</si>
  <si>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</si>
  <si>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</si>
  <si>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</si>
  <si>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</si>
  <si>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</si>
  <si>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</si>
  <si>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</si>
  <si>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</si>
  <si>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</si>
  <si>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</si>
  <si>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</si>
  <si>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</si>
  <si>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</si>
  <si>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</si>
  <si>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</si>
  <si>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</si>
  <si>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</si>
  <si>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</si>
  <si>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</si>
  <si>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</si>
  <si>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</si>
  <si>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</si>
  <si>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</si>
  <si>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</si>
  <si>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</si>
  <si>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</si>
  <si>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</si>
  <si>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</si>
  <si>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</si>
  <si>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</si>
  <si>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</si>
  <si>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</si>
  <si>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</si>
  <si>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</si>
  <si>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</si>
  <si>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</si>
  <si>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</si>
  <si>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</si>
  <si>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</si>
  <si>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</si>
  <si>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</si>
  <si>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</si>
  <si>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</si>
  <si>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</si>
  <si>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</si>
  <si>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</si>
  <si>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</si>
  <si>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</si>
  <si>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</si>
  <si>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</si>
  <si>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</si>
  <si>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</si>
  <si>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</si>
  <si>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</si>
  <si>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</si>
  <si>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</si>
  <si>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</si>
  <si>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</si>
  <si>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</si>
  <si>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</si>
  <si>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</si>
  <si>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</si>
  <si>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</si>
  <si>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</si>
  <si>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</si>
  <si>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</si>
  <si>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</si>
  <si>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</si>
  <si>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</si>
  <si>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</si>
  <si>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</si>
  <si>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</si>
  <si>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</si>
  <si>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</si>
  <si>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</si>
  <si>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</si>
  <si>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</si>
  <si>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</si>
  <si>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</si>
  <si>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</si>
  <si>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</si>
  <si>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</si>
  <si>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</si>
  <si>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</si>
  <si>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</si>
  <si>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</si>
  <si>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</si>
  <si>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</si>
  <si>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</si>
  <si>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</si>
  <si>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</si>
  <si>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</si>
  <si>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</si>
  <si>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</si>
  <si>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</si>
  <si>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</si>
  <si>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</si>
  <si>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</si>
  <si>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</si>
  <si>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</si>
  <si>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</si>
  <si>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</si>
  <si>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</si>
  <si>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</si>
  <si>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</si>
  <si>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</si>
  <si>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</si>
  <si>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</si>
  <si>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</si>
  <si>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</si>
  <si>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</si>
  <si>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</si>
  <si>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</si>
  <si>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</si>
  <si>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</si>
  <si>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</si>
  <si>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</si>
  <si>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</si>
  <si>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</si>
  <si>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</si>
  <si>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</si>
  <si>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</si>
  <si>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</si>
  <si>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</si>
  <si>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</si>
  <si>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</si>
  <si>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</si>
  <si>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</si>
  <si>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</si>
  <si>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</si>
  <si>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</si>
  <si>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H27</t>
  </si>
  <si>
    <t>H28</t>
  </si>
  <si>
    <t>H29</t>
  </si>
  <si>
    <t>H30</t>
  </si>
  <si>
    <t>▲ 0.81</t>
  </si>
  <si>
    <t>病院事業会計</t>
  </si>
  <si>
    <t>工業用水道事業会計</t>
  </si>
  <si>
    <t>水道事業会計</t>
  </si>
  <si>
    <t>下水道事業会計</t>
  </si>
  <si>
    <t>駐車場事業特別会計</t>
  </si>
  <si>
    <t>一般会計</t>
  </si>
  <si>
    <t>国民健康保険特別会計</t>
  </si>
  <si>
    <t>介護保険特別会計</t>
  </si>
  <si>
    <t>その他会計（赤字）</t>
  </si>
  <si>
    <t>その他会計（黒字）</t>
  </si>
  <si>
    <t>福山市大規模事業基金</t>
    <rPh sb="0" eb="3">
      <t>フクヤマシ</t>
    </rPh>
    <rPh sb="3" eb="6">
      <t>ダイキボ</t>
    </rPh>
    <rPh sb="6" eb="8">
      <t>ジギョウ</t>
    </rPh>
    <rPh sb="8" eb="10">
      <t>キキン</t>
    </rPh>
    <phoneticPr fontId="2"/>
  </si>
  <si>
    <t>福山市教育環境整備基金</t>
    <rPh sb="0" eb="3">
      <t>フクヤマシ</t>
    </rPh>
    <rPh sb="3" eb="5">
      <t>キョウイク</t>
    </rPh>
    <rPh sb="5" eb="7">
      <t>カンキョウ</t>
    </rPh>
    <rPh sb="7" eb="9">
      <t>セイビ</t>
    </rPh>
    <rPh sb="9" eb="11">
      <t>キキン</t>
    </rPh>
    <phoneticPr fontId="2"/>
  </si>
  <si>
    <t>福山市公共施設維持整備基金</t>
    <rPh sb="0" eb="3">
      <t>フクヤマシ</t>
    </rPh>
    <rPh sb="3" eb="5">
      <t>コウキョウ</t>
    </rPh>
    <rPh sb="5" eb="7">
      <t>シセツ</t>
    </rPh>
    <rPh sb="7" eb="9">
      <t>イジ</t>
    </rPh>
    <rPh sb="9" eb="11">
      <t>セイビ</t>
    </rPh>
    <rPh sb="11" eb="13">
      <t>キキン</t>
    </rPh>
    <phoneticPr fontId="2"/>
  </si>
  <si>
    <t>福山市地域福祉基金</t>
    <rPh sb="0" eb="3">
      <t>フクヤマシ</t>
    </rPh>
    <rPh sb="3" eb="5">
      <t>チイキ</t>
    </rPh>
    <rPh sb="5" eb="7">
      <t>フクシ</t>
    </rPh>
    <rPh sb="7" eb="9">
      <t>キキン</t>
    </rPh>
    <phoneticPr fontId="2"/>
  </si>
  <si>
    <t>福山市都市開発基金</t>
    <rPh sb="0" eb="3">
      <t>フクヤマシ</t>
    </rPh>
    <rPh sb="3" eb="5">
      <t>トシ</t>
    </rPh>
    <rPh sb="5" eb="7">
      <t>カイハツ</t>
    </rPh>
    <rPh sb="7" eb="9">
      <t>キキン</t>
    </rPh>
    <phoneticPr fontId="2"/>
  </si>
  <si>
    <t>将来負担額(A)</t>
    <phoneticPr fontId="5"/>
  </si>
  <si>
    <t>うち、健全化法施行規則附則第三条に係る負担見込額</t>
    <phoneticPr fontId="5"/>
  </si>
  <si>
    <t>充当可能財源等(B)</t>
    <phoneticPr fontId="5"/>
  </si>
  <si>
    <t>(A)－(B)</t>
    <phoneticPr fontId="5"/>
  </si>
  <si>
    <t>※平成31年度中に市町村合併した団体で、合併前の団体ごとの決算に基づく将来負担比率を算出していない団体については、グラフを表記しない。</t>
    <phoneticPr fontId="5"/>
  </si>
  <si>
    <t>元利償還金等(A)</t>
    <phoneticPr fontId="5"/>
  </si>
  <si>
    <t>減債基金積立不足算定額※2</t>
    <phoneticPr fontId="5"/>
  </si>
  <si>
    <t>満期一括償還地方債に係る年度割相当額</t>
    <phoneticPr fontId="5"/>
  </si>
  <si>
    <t>一時借入金の利子</t>
    <phoneticPr fontId="5"/>
  </si>
  <si>
    <t>算入公債費等(B)</t>
    <phoneticPr fontId="5"/>
  </si>
  <si>
    <t>算入公債費等</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</si>
  <si>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</si>
  <si>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</si>
  <si>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H25末</t>
    <phoneticPr fontId="5"/>
  </si>
  <si>
    <t>H26末</t>
    <phoneticPr fontId="5"/>
  </si>
  <si>
    <t>H27末</t>
    <phoneticPr fontId="5"/>
  </si>
  <si>
    <t>H28末</t>
    <phoneticPr fontId="5"/>
  </si>
  <si>
    <t>H29末</t>
    <phoneticPr fontId="5"/>
  </si>
  <si>
    <t>-</t>
    <phoneticPr fontId="2"/>
  </si>
  <si>
    <t>標準財政規模比（％）</t>
    <phoneticPr fontId="5"/>
  </si>
  <si>
    <t>※平成31年度中に市町村合併した団体で、合併前の団体ごとの決算に基づく連結実質赤字比率を算出していない団体については、グラフを表記しない。</t>
    <phoneticPr fontId="5"/>
  </si>
  <si>
    <t xml:space="preserve"> </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</si>
  <si>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</si>
  <si>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</si>
  <si>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</si>
  <si>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t>
    <phoneticPr fontId="2"/>
  </si>
  <si>
    <t>-</t>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</si>
  <si>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</si>
  <si>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</si>
  <si>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</si>
  <si>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〇</t>
    <phoneticPr fontId="2"/>
  </si>
  <si>
    <t>福山市土地開発公社</t>
    <rPh sb="0" eb="2">
      <t>フクヤマ</t>
    </rPh>
    <rPh sb="2" eb="3">
      <t>シ</t>
    </rPh>
    <rPh sb="3" eb="5">
      <t>トチ</t>
    </rPh>
    <rPh sb="5" eb="7">
      <t>カイハツ</t>
    </rPh>
    <rPh sb="7" eb="9">
      <t>コウシャ</t>
    </rPh>
    <phoneticPr fontId="2"/>
  </si>
  <si>
    <t>福山市青少年育成事業団</t>
    <rPh sb="0" eb="2">
      <t>フクヤマ</t>
    </rPh>
    <rPh sb="2" eb="3">
      <t>シ</t>
    </rPh>
    <rPh sb="3" eb="6">
      <t>セイショウネン</t>
    </rPh>
    <rPh sb="6" eb="8">
      <t>イクセイ</t>
    </rPh>
    <rPh sb="8" eb="10">
      <t>ジギョウ</t>
    </rPh>
    <rPh sb="10" eb="11">
      <t>ダン</t>
    </rPh>
    <phoneticPr fontId="2"/>
  </si>
  <si>
    <t>福山市体育振興事業団</t>
    <rPh sb="0" eb="2">
      <t>フクヤマ</t>
    </rPh>
    <rPh sb="2" eb="3">
      <t>シ</t>
    </rPh>
    <rPh sb="3" eb="5">
      <t>タイイク</t>
    </rPh>
    <rPh sb="5" eb="7">
      <t>シンコウ</t>
    </rPh>
    <rPh sb="7" eb="10">
      <t>ジギョウダン</t>
    </rPh>
    <phoneticPr fontId="2"/>
  </si>
  <si>
    <t>福山市体育協会</t>
    <rPh sb="0" eb="2">
      <t>フクヤマ</t>
    </rPh>
    <rPh sb="2" eb="3">
      <t>シ</t>
    </rPh>
    <rPh sb="3" eb="5">
      <t>タイイク</t>
    </rPh>
    <rPh sb="5" eb="7">
      <t>キョウカイ</t>
    </rPh>
    <phoneticPr fontId="2"/>
  </si>
  <si>
    <t>ふくやま芸術文化振興財団</t>
    <rPh sb="4" eb="6">
      <t>ゲイジュツ</t>
    </rPh>
    <rPh sb="6" eb="8">
      <t>ブンカ</t>
    </rPh>
    <rPh sb="8" eb="10">
      <t>シンコウ</t>
    </rPh>
    <rPh sb="10" eb="12">
      <t>ザイダン</t>
    </rPh>
    <phoneticPr fontId="2"/>
  </si>
  <si>
    <t>備後地域地場産業振興センター</t>
    <rPh sb="0" eb="2">
      <t>ビンゴ</t>
    </rPh>
    <rPh sb="2" eb="4">
      <t>チイキ</t>
    </rPh>
    <rPh sb="4" eb="6">
      <t>ジバ</t>
    </rPh>
    <rPh sb="6" eb="8">
      <t>サンギョウ</t>
    </rPh>
    <rPh sb="8" eb="10">
      <t>シンコウ</t>
    </rPh>
    <phoneticPr fontId="2"/>
  </si>
  <si>
    <t>福山勤労福祉・文化振興会</t>
    <rPh sb="0" eb="2">
      <t>フクヤマ</t>
    </rPh>
    <rPh sb="2" eb="4">
      <t>キンロウ</t>
    </rPh>
    <rPh sb="4" eb="6">
      <t>フクシ</t>
    </rPh>
    <rPh sb="7" eb="9">
      <t>ブンカ</t>
    </rPh>
    <rPh sb="9" eb="12">
      <t>シンコウカイ</t>
    </rPh>
    <phoneticPr fontId="2"/>
  </si>
  <si>
    <t>アリストぬまくま</t>
    <phoneticPr fontId="2"/>
  </si>
  <si>
    <t>福山市かんなべ文化振興会</t>
    <rPh sb="0" eb="2">
      <t>フクヤマ</t>
    </rPh>
    <rPh sb="2" eb="3">
      <t>シ</t>
    </rPh>
    <rPh sb="7" eb="9">
      <t>ブンカ</t>
    </rPh>
    <rPh sb="9" eb="12">
      <t>シンコウカイ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</si>
  <si>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</si>
  <si>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</si>
  <si>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</si>
  <si>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</si>
  <si>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</si>
  <si>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</si>
  <si>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将来負担比率は前年に引き続き，充当可能財源等が将来負担額を上回ったため，比率が算定されていない。</t>
    <rPh sb="0" eb="2">
      <t>ショウライ</t>
    </rPh>
    <rPh sb="2" eb="4">
      <t>フタン</t>
    </rPh>
    <rPh sb="4" eb="6">
      <t>ヒリツ</t>
    </rPh>
    <rPh sb="7" eb="9">
      <t>ゼンネン</t>
    </rPh>
    <rPh sb="10" eb="11">
      <t>ヒ</t>
    </rPh>
    <rPh sb="12" eb="13">
      <t>ツヅ</t>
    </rPh>
    <rPh sb="15" eb="17">
      <t>ジュウトウ</t>
    </rPh>
    <rPh sb="17" eb="19">
      <t>カノウ</t>
    </rPh>
    <rPh sb="19" eb="21">
      <t>ザイゲン</t>
    </rPh>
    <rPh sb="21" eb="22">
      <t>トウ</t>
    </rPh>
    <rPh sb="23" eb="25">
      <t>ショウライ</t>
    </rPh>
    <rPh sb="25" eb="27">
      <t>フタン</t>
    </rPh>
    <rPh sb="27" eb="28">
      <t>ガク</t>
    </rPh>
    <rPh sb="29" eb="31">
      <t>ウワマワ</t>
    </rPh>
    <rPh sb="36" eb="38">
      <t>ヒリツ</t>
    </rPh>
    <rPh sb="39" eb="41">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</si>
  <si>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</si>
  <si>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</si>
  <si>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</si>
  <si>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</si>
  <si>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</si>
  <si>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</si>
  <si>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将来負担比率においては，平成27年度決算より，充当可能財源等が将来負担額を上回ったため，比率が算定されていない。
また，実質公債費比率は，市債の総額管理の実施により，低下傾向にあり，類似団体と比較しても低い水準にある。</t>
    <rPh sb="60" eb="62">
      <t>ジッシツ</t>
    </rPh>
    <rPh sb="62" eb="65">
      <t>コウサイヒ</t>
    </rPh>
    <rPh sb="65" eb="67">
      <t>ヒリツ</t>
    </rPh>
    <rPh sb="69" eb="71">
      <t>シサイ</t>
    </rPh>
    <rPh sb="72" eb="74">
      <t>ソウガク</t>
    </rPh>
    <rPh sb="74" eb="76">
      <t>カンリ</t>
    </rPh>
    <rPh sb="77" eb="79">
      <t>ジッシ</t>
    </rPh>
    <rPh sb="83" eb="85">
      <t>テイカ</t>
    </rPh>
    <rPh sb="85" eb="87">
      <t>ケイコウ</t>
    </rPh>
    <rPh sb="91" eb="93">
      <t>ルイジ</t>
    </rPh>
    <rPh sb="93" eb="95">
      <t>ダンタイ</t>
    </rPh>
    <rPh sb="96" eb="98">
      <t>ヒカク</t>
    </rPh>
    <rPh sb="101" eb="102">
      <t>ヒク</t>
    </rPh>
    <rPh sb="103" eb="105">
      <t>スイジュン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</si>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</sst>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5233-44C8-8156-4CF99E66EAE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25565</c:v>
                </c:pt>
                <c:pt idx="1">
                  <c:v>29937</c:v>
                </c:pt>
                <c:pt idx="2">
                  <c:v>32541</c:v>
                </c:pt>
                <c:pt idx="3">
                  <c:v>40381</c:v>
                </c:pt>
                <c:pt idx="4">
                  <c:v>39340</c:v>
                </c:pt>
              </c:numCache>
            </c:numRef>
          </c:val>
          <c:smooth val="0"/>
          <c:extLst xmlns:c16r2="http://schemas.microsoft.com/office/drawing/2015/06/chart">
            <c:ext xmlns:c16="http://schemas.microsoft.com/office/drawing/2014/chart" uri="{C3380CC4-5D6E-409C-BE32-E72D297353CC}">
              <c16:uniqueId val="{00000001-5233-44C8-8156-4CF99E66EAE4}"/>
            </c:ext>
          </c:extLst>
        </c:ser>
        <c:dLbls>
          <c:showLegendKey val="0"/>
          <c:showVal val="0"/>
          <c:showCatName val="0"/>
          <c:showSerName val="0"/>
          <c:showPercent val="0"/>
          <c:showBubbleSize val="0"/>
        </c:dLbls>
        <c:marker val="1"/>
        <c:smooth val="0"/>
        <c:axId val="353627744"/>
        <c:axId val="361502440"/>
      </c:lineChart>
      <c:catAx>
        <c:axId val="353627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502440"/>
        <c:crosses val="autoZero"/>
        <c:auto val="1"/>
        <c:lblAlgn val="ctr"/>
        <c:lblOffset val="100"/>
        <c:tickLblSkip val="1"/>
        <c:tickMarkSkip val="1"/>
        <c:noMultiLvlLbl val="0"/>
      </c:catAx>
      <c:valAx>
        <c:axId val="361502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62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4.0599999999999996</c:v>
                </c:pt>
                <c:pt idx="1">
                  <c:v>3.21</c:v>
                </c:pt>
                <c:pt idx="2">
                  <c:v>3.57</c:v>
                </c:pt>
                <c:pt idx="3">
                  <c:v>3.75</c:v>
                </c:pt>
                <c:pt idx="4">
                  <c:v>0.77</c:v>
                </c:pt>
              </c:numCache>
            </c:numRef>
          </c:val>
          <c:extLst xmlns:c16r2="http://schemas.microsoft.com/office/drawing/2015/06/chart">
            <c:ext xmlns:c16="http://schemas.microsoft.com/office/drawing/2014/chart" uri="{C3380CC4-5D6E-409C-BE32-E72D297353CC}">
              <c16:uniqueId val="{00000000-CBEC-4658-9BA3-7B4A7537D17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14.1</c:v>
                </c:pt>
                <c:pt idx="1">
                  <c:v>16.350000000000001</c:v>
                </c:pt>
                <c:pt idx="2">
                  <c:v>17.899999999999999</c:v>
                </c:pt>
                <c:pt idx="3">
                  <c:v>19.510000000000002</c:v>
                </c:pt>
                <c:pt idx="4">
                  <c:v>20.21</c:v>
                </c:pt>
              </c:numCache>
            </c:numRef>
          </c:val>
          <c:extLst xmlns:c16r2="http://schemas.microsoft.com/office/drawing/2015/06/chart">
            <c:ext xmlns:c16="http://schemas.microsoft.com/office/drawing/2014/chart" uri="{C3380CC4-5D6E-409C-BE32-E72D297353CC}">
              <c16:uniqueId val="{00000001-CBEC-4658-9BA3-7B4A7537D177}"/>
            </c:ext>
          </c:extLst>
        </c:ser>
        <c:dLbls>
          <c:showLegendKey val="0"/>
          <c:showVal val="0"/>
          <c:showCatName val="0"/>
          <c:showSerName val="0"/>
          <c:showPercent val="0"/>
          <c:showBubbleSize val="0"/>
        </c:dLbls>
        <c:gapWidth val="250"/>
        <c:overlap val="100"/>
        <c:axId val="359749304"/>
        <c:axId val="3597473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0.59</c:v>
                </c:pt>
                <c:pt idx="1">
                  <c:v>2.16</c:v>
                </c:pt>
                <c:pt idx="2">
                  <c:v>2.96</c:v>
                </c:pt>
                <c:pt idx="3">
                  <c:v>2.97</c:v>
                </c:pt>
                <c:pt idx="4">
                  <c:v>-0.81</c:v>
                </c:pt>
              </c:numCache>
            </c:numRef>
          </c:val>
          <c:smooth val="0"/>
          <c:extLst xmlns:c16r2="http://schemas.microsoft.com/office/drawing/2015/06/chart">
            <c:ext xmlns:c16="http://schemas.microsoft.com/office/drawing/2014/chart" uri="{C3380CC4-5D6E-409C-BE32-E72D297353CC}">
              <c16:uniqueId val="{00000002-CBEC-4658-9BA3-7B4A7537D177}"/>
            </c:ext>
          </c:extLst>
        </c:ser>
        <c:dLbls>
          <c:showLegendKey val="0"/>
          <c:showVal val="0"/>
          <c:showCatName val="0"/>
          <c:showSerName val="0"/>
          <c:showPercent val="0"/>
          <c:showBubbleSize val="0"/>
        </c:dLbls>
        <c:marker val="1"/>
        <c:smooth val="0"/>
        <c:axId val="359749304"/>
        <c:axId val="359747344"/>
      </c:lineChart>
      <c:catAx>
        <c:axId val="35974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747344"/>
        <c:crosses val="autoZero"/>
        <c:auto val="1"/>
        <c:lblAlgn val="ctr"/>
        <c:lblOffset val="100"/>
        <c:tickLblSkip val="1"/>
        <c:tickMarkSkip val="1"/>
        <c:noMultiLvlLbl val="0"/>
      </c:catAx>
      <c:valAx>
        <c:axId val="35974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74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0.77</c:v>
                </c:pt>
                <c:pt idx="2">
                  <c:v>#N/A</c:v>
                </c:pt>
                <c:pt idx="3">
                  <c:v>0.55000000000000004</c:v>
                </c:pt>
                <c:pt idx="4">
                  <c:v>#N/A</c:v>
                </c:pt>
                <c:pt idx="5">
                  <c:v>0.59</c:v>
                </c:pt>
                <c:pt idx="6">
                  <c:v>#N/A</c:v>
                </c:pt>
                <c:pt idx="7">
                  <c:v>0.6</c:v>
                </c:pt>
                <c:pt idx="8">
                  <c:v>#N/A</c:v>
                </c:pt>
                <c:pt idx="9">
                  <c:v>0.28999999999999998</c:v>
                </c:pt>
              </c:numCache>
            </c:numRef>
          </c:val>
          <c:extLst xmlns:c16r2="http://schemas.microsoft.com/office/drawing/2015/06/chart">
            <c:ext xmlns:c16="http://schemas.microsoft.com/office/drawing/2014/chart" uri="{C3380CC4-5D6E-409C-BE32-E72D297353CC}">
              <c16:uniqueId val="{00000000-1F98-42EB-8A5A-4064E79242C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98-42EB-8A5A-4064E79242C0}"/>
            </c:ext>
          </c:extLst>
        </c:ser>
        <c:ser>
          <c:idx val="2"/>
          <c:order val="2"/>
          <c:tx>
            <c:strRef>
              <c:f>[1]データシート!$A$29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0.38</c:v>
                </c:pt>
                <c:pt idx="2">
                  <c:v>#N/A</c:v>
                </c:pt>
                <c:pt idx="3">
                  <c:v>0.87</c:v>
                </c:pt>
                <c:pt idx="4">
                  <c:v>#N/A</c:v>
                </c:pt>
                <c:pt idx="5">
                  <c:v>0.89</c:v>
                </c:pt>
                <c:pt idx="6">
                  <c:v>#N/A</c:v>
                </c:pt>
                <c:pt idx="7">
                  <c:v>0.49</c:v>
                </c:pt>
                <c:pt idx="8">
                  <c:v>#N/A</c:v>
                </c:pt>
                <c:pt idx="9">
                  <c:v>0.28000000000000003</c:v>
                </c:pt>
              </c:numCache>
            </c:numRef>
          </c:val>
          <c:extLst xmlns:c16r2="http://schemas.microsoft.com/office/drawing/2015/06/chart">
            <c:ext xmlns:c16="http://schemas.microsoft.com/office/drawing/2014/chart" uri="{C3380CC4-5D6E-409C-BE32-E72D297353CC}">
              <c16:uniqueId val="{00000002-1F98-42EB-8A5A-4064E79242C0}"/>
            </c:ext>
          </c:extLst>
        </c:ser>
        <c:ser>
          <c:idx val="3"/>
          <c:order val="3"/>
          <c:tx>
            <c:strRef>
              <c:f>[1]データシート!$A$30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1.18</c:v>
                </c:pt>
                <c:pt idx="2">
                  <c:v>#N/A</c:v>
                </c:pt>
                <c:pt idx="3">
                  <c:v>1.04</c:v>
                </c:pt>
                <c:pt idx="4">
                  <c:v>#N/A</c:v>
                </c:pt>
                <c:pt idx="5">
                  <c:v>1.64</c:v>
                </c:pt>
                <c:pt idx="6">
                  <c:v>#N/A</c:v>
                </c:pt>
                <c:pt idx="7">
                  <c:v>2.1800000000000002</c:v>
                </c:pt>
                <c:pt idx="8">
                  <c:v>#N/A</c:v>
                </c:pt>
                <c:pt idx="9">
                  <c:v>0.3</c:v>
                </c:pt>
              </c:numCache>
            </c:numRef>
          </c:val>
          <c:extLst xmlns:c16r2="http://schemas.microsoft.com/office/drawing/2015/06/chart">
            <c:ext xmlns:c16="http://schemas.microsoft.com/office/drawing/2014/chart" uri="{C3380CC4-5D6E-409C-BE32-E72D297353CC}">
              <c16:uniqueId val="{00000003-1F98-42EB-8A5A-4064E79242C0}"/>
            </c:ext>
          </c:extLst>
        </c:ser>
        <c:ser>
          <c:idx val="4"/>
          <c:order val="4"/>
          <c:tx>
            <c:strRef>
              <c:f>[1]データシート!$A$31</c:f>
              <c:strCache>
                <c:ptCount val="1"/>
                <c:pt idx="0">
                  <c:v>一般会計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3.98</c:v>
                </c:pt>
                <c:pt idx="2">
                  <c:v>#N/A</c:v>
                </c:pt>
                <c:pt idx="3">
                  <c:v>3.12</c:v>
                </c:pt>
                <c:pt idx="4">
                  <c:v>#N/A</c:v>
                </c:pt>
                <c:pt idx="5">
                  <c:v>3.47</c:v>
                </c:pt>
                <c:pt idx="6">
                  <c:v>#N/A</c:v>
                </c:pt>
                <c:pt idx="7">
                  <c:v>3.66</c:v>
                </c:pt>
                <c:pt idx="8">
                  <c:v>#N/A</c:v>
                </c:pt>
                <c:pt idx="9">
                  <c:v>0.68</c:v>
                </c:pt>
              </c:numCache>
            </c:numRef>
          </c:val>
          <c:extLst xmlns:c16r2="http://schemas.microsoft.com/office/drawing/2015/06/chart">
            <c:ext xmlns:c16="http://schemas.microsoft.com/office/drawing/2014/chart" uri="{C3380CC4-5D6E-409C-BE32-E72D297353CC}">
              <c16:uniqueId val="{00000004-1F98-42EB-8A5A-4064E79242C0}"/>
            </c:ext>
          </c:extLst>
        </c:ser>
        <c:ser>
          <c:idx val="5"/>
          <c:order val="5"/>
          <c:tx>
            <c:strRef>
              <c:f>[1]データシート!$A$32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0.38</c:v>
                </c:pt>
                <c:pt idx="2">
                  <c:v>#N/A</c:v>
                </c:pt>
                <c:pt idx="3">
                  <c:v>0.55000000000000004</c:v>
                </c:pt>
                <c:pt idx="4">
                  <c:v>#N/A</c:v>
                </c:pt>
                <c:pt idx="5">
                  <c:v>0.68</c:v>
                </c:pt>
                <c:pt idx="6">
                  <c:v>#N/A</c:v>
                </c:pt>
                <c:pt idx="7">
                  <c:v>0.77</c:v>
                </c:pt>
                <c:pt idx="8">
                  <c:v>#N/A</c:v>
                </c:pt>
                <c:pt idx="9">
                  <c:v>0.9</c:v>
                </c:pt>
              </c:numCache>
            </c:numRef>
          </c:val>
          <c:extLst xmlns:c16r2="http://schemas.microsoft.com/office/drawing/2015/06/chart">
            <c:ext xmlns:c16="http://schemas.microsoft.com/office/drawing/2014/chart" uri="{C3380CC4-5D6E-409C-BE32-E72D297353CC}">
              <c16:uniqueId val="{00000005-1F98-42EB-8A5A-4064E79242C0}"/>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0.16</c:v>
                </c:pt>
                <c:pt idx="2">
                  <c:v>#N/A</c:v>
                </c:pt>
                <c:pt idx="3">
                  <c:v>1.19</c:v>
                </c:pt>
                <c:pt idx="4">
                  <c:v>#N/A</c:v>
                </c:pt>
                <c:pt idx="5">
                  <c:v>1.3</c:v>
                </c:pt>
                <c:pt idx="6">
                  <c:v>#N/A</c:v>
                </c:pt>
                <c:pt idx="7">
                  <c:v>1.21</c:v>
                </c:pt>
                <c:pt idx="8">
                  <c:v>#N/A</c:v>
                </c:pt>
                <c:pt idx="9">
                  <c:v>1.45</c:v>
                </c:pt>
              </c:numCache>
            </c:numRef>
          </c:val>
          <c:extLst xmlns:c16r2="http://schemas.microsoft.com/office/drawing/2015/06/chart">
            <c:ext xmlns:c16="http://schemas.microsoft.com/office/drawing/2014/chart" uri="{C3380CC4-5D6E-409C-BE32-E72D297353CC}">
              <c16:uniqueId val="{00000006-1F98-42EB-8A5A-4064E79242C0}"/>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3.21</c:v>
                </c:pt>
                <c:pt idx="2">
                  <c:v>#N/A</c:v>
                </c:pt>
                <c:pt idx="3">
                  <c:v>3.37</c:v>
                </c:pt>
                <c:pt idx="4">
                  <c:v>#N/A</c:v>
                </c:pt>
                <c:pt idx="5">
                  <c:v>3.91</c:v>
                </c:pt>
                <c:pt idx="6">
                  <c:v>#N/A</c:v>
                </c:pt>
                <c:pt idx="7">
                  <c:v>3.74</c:v>
                </c:pt>
                <c:pt idx="8">
                  <c:v>#N/A</c:v>
                </c:pt>
                <c:pt idx="9">
                  <c:v>3.77</c:v>
                </c:pt>
              </c:numCache>
            </c:numRef>
          </c:val>
          <c:extLst xmlns:c16r2="http://schemas.microsoft.com/office/drawing/2015/06/chart">
            <c:ext xmlns:c16="http://schemas.microsoft.com/office/drawing/2014/chart" uri="{C3380CC4-5D6E-409C-BE32-E72D297353CC}">
              <c16:uniqueId val="{00000007-1F98-42EB-8A5A-4064E79242C0}"/>
            </c:ext>
          </c:extLst>
        </c:ser>
        <c:ser>
          <c:idx val="8"/>
          <c:order val="8"/>
          <c:tx>
            <c:strRef>
              <c:f>[1]データシート!$A$35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4.93</c:v>
                </c:pt>
                <c:pt idx="2">
                  <c:v>#N/A</c:v>
                </c:pt>
                <c:pt idx="3">
                  <c:v>5.12</c:v>
                </c:pt>
                <c:pt idx="4">
                  <c:v>#N/A</c:v>
                </c:pt>
                <c:pt idx="5">
                  <c:v>5.65</c:v>
                </c:pt>
                <c:pt idx="6">
                  <c:v>#N/A</c:v>
                </c:pt>
                <c:pt idx="7">
                  <c:v>5.45</c:v>
                </c:pt>
                <c:pt idx="8">
                  <c:v>#N/A</c:v>
                </c:pt>
                <c:pt idx="9">
                  <c:v>5.75</c:v>
                </c:pt>
              </c:numCache>
            </c:numRef>
          </c:val>
          <c:extLst xmlns:c16r2="http://schemas.microsoft.com/office/drawing/2015/06/chart">
            <c:ext xmlns:c16="http://schemas.microsoft.com/office/drawing/2014/chart" uri="{C3380CC4-5D6E-409C-BE32-E72D297353CC}">
              <c16:uniqueId val="{00000008-1F98-42EB-8A5A-4064E79242C0}"/>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9.56</c:v>
                </c:pt>
                <c:pt idx="2">
                  <c:v>#N/A</c:v>
                </c:pt>
                <c:pt idx="3">
                  <c:v>10.83</c:v>
                </c:pt>
                <c:pt idx="4">
                  <c:v>#N/A</c:v>
                </c:pt>
                <c:pt idx="5">
                  <c:v>11.11</c:v>
                </c:pt>
                <c:pt idx="6">
                  <c:v>#N/A</c:v>
                </c:pt>
                <c:pt idx="7">
                  <c:v>11.19</c:v>
                </c:pt>
                <c:pt idx="8">
                  <c:v>#N/A</c:v>
                </c:pt>
                <c:pt idx="9">
                  <c:v>11.6</c:v>
                </c:pt>
              </c:numCache>
            </c:numRef>
          </c:val>
          <c:extLst xmlns:c16r2="http://schemas.microsoft.com/office/drawing/2015/06/chart">
            <c:ext xmlns:c16="http://schemas.microsoft.com/office/drawing/2014/chart" uri="{C3380CC4-5D6E-409C-BE32-E72D297353CC}">
              <c16:uniqueId val="{00000009-1F98-42EB-8A5A-4064E79242C0}"/>
            </c:ext>
          </c:extLst>
        </c:ser>
        <c:dLbls>
          <c:showLegendKey val="0"/>
          <c:showVal val="0"/>
          <c:showCatName val="0"/>
          <c:showSerName val="0"/>
          <c:showPercent val="0"/>
          <c:showBubbleSize val="0"/>
        </c:dLbls>
        <c:gapWidth val="150"/>
        <c:overlap val="100"/>
        <c:axId val="359748520"/>
        <c:axId val="359750480"/>
      </c:barChart>
      <c:catAx>
        <c:axId val="35974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750480"/>
        <c:crosses val="autoZero"/>
        <c:auto val="1"/>
        <c:lblAlgn val="ctr"/>
        <c:lblOffset val="100"/>
        <c:tickLblSkip val="1"/>
        <c:tickMarkSkip val="1"/>
        <c:noMultiLvlLbl val="0"/>
      </c:catAx>
      <c:valAx>
        <c:axId val="35975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748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19863</c:v>
                </c:pt>
                <c:pt idx="5">
                  <c:v>19158</c:v>
                </c:pt>
                <c:pt idx="8">
                  <c:v>19207</c:v>
                </c:pt>
                <c:pt idx="11">
                  <c:v>18307</c:v>
                </c:pt>
                <c:pt idx="14">
                  <c:v>18064</c:v>
                </c:pt>
              </c:numCache>
            </c:numRef>
          </c:val>
          <c:extLst xmlns:c16r2="http://schemas.microsoft.com/office/drawing/2015/06/chart">
            <c:ext xmlns:c16="http://schemas.microsoft.com/office/drawing/2014/chart" uri="{C3380CC4-5D6E-409C-BE32-E72D297353CC}">
              <c16:uniqueId val="{00000000-6998-48BD-8BE3-18C49687ACC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998-48BD-8BE3-18C49687ACC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232</c:v>
                </c:pt>
                <c:pt idx="3">
                  <c:v>220</c:v>
                </c:pt>
                <c:pt idx="6">
                  <c:v>209</c:v>
                </c:pt>
                <c:pt idx="9">
                  <c:v>197</c:v>
                </c:pt>
                <c:pt idx="12">
                  <c:v>174</c:v>
                </c:pt>
              </c:numCache>
            </c:numRef>
          </c:val>
          <c:extLst xmlns:c16r2="http://schemas.microsoft.com/office/drawing/2015/06/chart">
            <c:ext xmlns:c16="http://schemas.microsoft.com/office/drawing/2014/chart" uri="{C3380CC4-5D6E-409C-BE32-E72D297353CC}">
              <c16:uniqueId val="{00000002-6998-48BD-8BE3-18C49687ACC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211</c:v>
                </c:pt>
                <c:pt idx="3">
                  <c:v>218</c:v>
                </c:pt>
                <c:pt idx="6">
                  <c:v>280</c:v>
                </c:pt>
                <c:pt idx="9">
                  <c:v>356</c:v>
                </c:pt>
                <c:pt idx="12">
                  <c:v>410</c:v>
                </c:pt>
              </c:numCache>
            </c:numRef>
          </c:val>
          <c:extLst xmlns:c16r2="http://schemas.microsoft.com/office/drawing/2015/06/chart">
            <c:ext xmlns:c16="http://schemas.microsoft.com/office/drawing/2014/chart" uri="{C3380CC4-5D6E-409C-BE32-E72D297353CC}">
              <c16:uniqueId val="{00000003-6998-48BD-8BE3-18C49687ACC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4772</c:v>
                </c:pt>
                <c:pt idx="3">
                  <c:v>4446</c:v>
                </c:pt>
                <c:pt idx="6">
                  <c:v>4186</c:v>
                </c:pt>
                <c:pt idx="9">
                  <c:v>3749</c:v>
                </c:pt>
                <c:pt idx="12">
                  <c:v>3678</c:v>
                </c:pt>
              </c:numCache>
            </c:numRef>
          </c:val>
          <c:extLst xmlns:c16r2="http://schemas.microsoft.com/office/drawing/2015/06/chart">
            <c:ext xmlns:c16="http://schemas.microsoft.com/office/drawing/2014/chart" uri="{C3380CC4-5D6E-409C-BE32-E72D297353CC}">
              <c16:uniqueId val="{00000004-6998-48BD-8BE3-18C49687ACC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50</c:v>
                </c:pt>
                <c:pt idx="3">
                  <c:v>33</c:v>
                </c:pt>
                <c:pt idx="6">
                  <c:v>17</c:v>
                </c:pt>
                <c:pt idx="9">
                  <c:v>0</c:v>
                </c:pt>
                <c:pt idx="12">
                  <c:v>0</c:v>
                </c:pt>
              </c:numCache>
            </c:numRef>
          </c:val>
          <c:extLst xmlns:c16r2="http://schemas.microsoft.com/office/drawing/2015/06/chart">
            <c:ext xmlns:c16="http://schemas.microsoft.com/office/drawing/2014/chart" uri="{C3380CC4-5D6E-409C-BE32-E72D297353CC}">
              <c16:uniqueId val="{00000005-6998-48BD-8BE3-18C49687ACC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998-48BD-8BE3-18C49687ACC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18546</c:v>
                </c:pt>
                <c:pt idx="3">
                  <c:v>17034</c:v>
                </c:pt>
                <c:pt idx="6">
                  <c:v>16468</c:v>
                </c:pt>
                <c:pt idx="9">
                  <c:v>14883</c:v>
                </c:pt>
                <c:pt idx="12">
                  <c:v>14812</c:v>
                </c:pt>
              </c:numCache>
            </c:numRef>
          </c:val>
          <c:extLst xmlns:c16r2="http://schemas.microsoft.com/office/drawing/2015/06/chart">
            <c:ext xmlns:c16="http://schemas.microsoft.com/office/drawing/2014/chart" uri="{C3380CC4-5D6E-409C-BE32-E72D297353CC}">
              <c16:uniqueId val="{00000007-6998-48BD-8BE3-18C49687ACC1}"/>
            </c:ext>
          </c:extLst>
        </c:ser>
        <c:dLbls>
          <c:showLegendKey val="0"/>
          <c:showVal val="0"/>
          <c:showCatName val="0"/>
          <c:showSerName val="0"/>
          <c:showPercent val="0"/>
          <c:showBubbleSize val="0"/>
        </c:dLbls>
        <c:gapWidth val="100"/>
        <c:overlap val="100"/>
        <c:axId val="359750088"/>
        <c:axId val="35974695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3948</c:v>
                </c:pt>
                <c:pt idx="2">
                  <c:v>#N/A</c:v>
                </c:pt>
                <c:pt idx="3">
                  <c:v>#N/A</c:v>
                </c:pt>
                <c:pt idx="4">
                  <c:v>2793</c:v>
                </c:pt>
                <c:pt idx="5">
                  <c:v>#N/A</c:v>
                </c:pt>
                <c:pt idx="6">
                  <c:v>#N/A</c:v>
                </c:pt>
                <c:pt idx="7">
                  <c:v>1953</c:v>
                </c:pt>
                <c:pt idx="8">
                  <c:v>#N/A</c:v>
                </c:pt>
                <c:pt idx="9">
                  <c:v>#N/A</c:v>
                </c:pt>
                <c:pt idx="10">
                  <c:v>878</c:v>
                </c:pt>
                <c:pt idx="11">
                  <c:v>#N/A</c:v>
                </c:pt>
                <c:pt idx="12">
                  <c:v>#N/A</c:v>
                </c:pt>
                <c:pt idx="13">
                  <c:v>1010</c:v>
                </c:pt>
                <c:pt idx="14">
                  <c:v>#N/A</c:v>
                </c:pt>
              </c:numCache>
            </c:numRef>
          </c:val>
          <c:smooth val="0"/>
          <c:extLst xmlns:c16r2="http://schemas.microsoft.com/office/drawing/2015/06/chart">
            <c:ext xmlns:c16="http://schemas.microsoft.com/office/drawing/2014/chart" uri="{C3380CC4-5D6E-409C-BE32-E72D297353CC}">
              <c16:uniqueId val="{00000008-6998-48BD-8BE3-18C49687ACC1}"/>
            </c:ext>
          </c:extLst>
        </c:ser>
        <c:dLbls>
          <c:showLegendKey val="0"/>
          <c:showVal val="0"/>
          <c:showCatName val="0"/>
          <c:showSerName val="0"/>
          <c:showPercent val="0"/>
          <c:showBubbleSize val="0"/>
        </c:dLbls>
        <c:marker val="1"/>
        <c:smooth val="0"/>
        <c:axId val="359750088"/>
        <c:axId val="359746952"/>
      </c:lineChart>
      <c:catAx>
        <c:axId val="359750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9746952"/>
        <c:crosses val="autoZero"/>
        <c:auto val="1"/>
        <c:lblAlgn val="ctr"/>
        <c:lblOffset val="100"/>
        <c:tickLblSkip val="1"/>
        <c:tickMarkSkip val="1"/>
        <c:noMultiLvlLbl val="0"/>
      </c:catAx>
      <c:valAx>
        <c:axId val="359746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750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166737</c:v>
                </c:pt>
                <c:pt idx="5">
                  <c:v>168054</c:v>
                </c:pt>
                <c:pt idx="8">
                  <c:v>167450</c:v>
                </c:pt>
                <c:pt idx="11">
                  <c:v>168419</c:v>
                </c:pt>
                <c:pt idx="14">
                  <c:v>170992</c:v>
                </c:pt>
              </c:numCache>
            </c:numRef>
          </c:val>
          <c:extLst xmlns:c16r2="http://schemas.microsoft.com/office/drawing/2015/06/chart">
            <c:ext xmlns:c16="http://schemas.microsoft.com/office/drawing/2014/chart" uri="{C3380CC4-5D6E-409C-BE32-E72D297353CC}">
              <c16:uniqueId val="{00000000-68A7-49A3-8CED-F3A735F2F59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49516</c:v>
                </c:pt>
                <c:pt idx="5">
                  <c:v>49915</c:v>
                </c:pt>
                <c:pt idx="8">
                  <c:v>49446</c:v>
                </c:pt>
                <c:pt idx="11">
                  <c:v>47312</c:v>
                </c:pt>
                <c:pt idx="14">
                  <c:v>43297</c:v>
                </c:pt>
              </c:numCache>
            </c:numRef>
          </c:val>
          <c:extLst xmlns:c16r2="http://schemas.microsoft.com/office/drawing/2015/06/chart">
            <c:ext xmlns:c16="http://schemas.microsoft.com/office/drawing/2014/chart" uri="{C3380CC4-5D6E-409C-BE32-E72D297353CC}">
              <c16:uniqueId val="{00000001-68A7-49A3-8CED-F3A735F2F59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29432</c:v>
                </c:pt>
                <c:pt idx="5">
                  <c:v>34408</c:v>
                </c:pt>
                <c:pt idx="8">
                  <c:v>37526</c:v>
                </c:pt>
                <c:pt idx="11">
                  <c:v>42049</c:v>
                </c:pt>
                <c:pt idx="14">
                  <c:v>43624</c:v>
                </c:pt>
              </c:numCache>
            </c:numRef>
          </c:val>
          <c:extLst xmlns:c16r2="http://schemas.microsoft.com/office/drawing/2015/06/chart">
            <c:ext xmlns:c16="http://schemas.microsoft.com/office/drawing/2014/chart" uri="{C3380CC4-5D6E-409C-BE32-E72D297353CC}">
              <c16:uniqueId val="{00000002-68A7-49A3-8CED-F3A735F2F59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A7-49A3-8CED-F3A735F2F59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A7-49A3-8CED-F3A735F2F59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616</c:v>
                </c:pt>
                <c:pt idx="3">
                  <c:v>231</c:v>
                </c:pt>
                <c:pt idx="6">
                  <c:v>187</c:v>
                </c:pt>
                <c:pt idx="9">
                  <c:v>138</c:v>
                </c:pt>
                <c:pt idx="12">
                  <c:v>98</c:v>
                </c:pt>
              </c:numCache>
            </c:numRef>
          </c:val>
          <c:extLst xmlns:c16r2="http://schemas.microsoft.com/office/drawing/2015/06/chart">
            <c:ext xmlns:c16="http://schemas.microsoft.com/office/drawing/2014/chart" uri="{C3380CC4-5D6E-409C-BE32-E72D297353CC}">
              <c16:uniqueId val="{00000005-68A7-49A3-8CED-F3A735F2F59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25633</c:v>
                </c:pt>
                <c:pt idx="3">
                  <c:v>23297</c:v>
                </c:pt>
                <c:pt idx="6">
                  <c:v>21942</c:v>
                </c:pt>
                <c:pt idx="9">
                  <c:v>21795</c:v>
                </c:pt>
                <c:pt idx="12">
                  <c:v>21378</c:v>
                </c:pt>
              </c:numCache>
            </c:numRef>
          </c:val>
          <c:extLst xmlns:c16r2="http://schemas.microsoft.com/office/drawing/2015/06/chart">
            <c:ext xmlns:c16="http://schemas.microsoft.com/office/drawing/2014/chart" uri="{C3380CC4-5D6E-409C-BE32-E72D297353CC}">
              <c16:uniqueId val="{00000006-68A7-49A3-8CED-F3A735F2F59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3406</c:v>
                </c:pt>
                <c:pt idx="3">
                  <c:v>3549</c:v>
                </c:pt>
                <c:pt idx="6">
                  <c:v>3395</c:v>
                </c:pt>
                <c:pt idx="9">
                  <c:v>3224</c:v>
                </c:pt>
                <c:pt idx="12">
                  <c:v>3407</c:v>
                </c:pt>
              </c:numCache>
            </c:numRef>
          </c:val>
          <c:extLst xmlns:c16r2="http://schemas.microsoft.com/office/drawing/2015/06/chart">
            <c:ext xmlns:c16="http://schemas.microsoft.com/office/drawing/2014/chart" uri="{C3380CC4-5D6E-409C-BE32-E72D297353CC}">
              <c16:uniqueId val="{00000007-68A7-49A3-8CED-F3A735F2F59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68952</c:v>
                </c:pt>
                <c:pt idx="3">
                  <c:v>62946</c:v>
                </c:pt>
                <c:pt idx="6">
                  <c:v>56100</c:v>
                </c:pt>
                <c:pt idx="9">
                  <c:v>49939</c:v>
                </c:pt>
                <c:pt idx="12">
                  <c:v>44781</c:v>
                </c:pt>
              </c:numCache>
            </c:numRef>
          </c:val>
          <c:extLst xmlns:c16r2="http://schemas.microsoft.com/office/drawing/2015/06/chart">
            <c:ext xmlns:c16="http://schemas.microsoft.com/office/drawing/2014/chart" uri="{C3380CC4-5D6E-409C-BE32-E72D297353CC}">
              <c16:uniqueId val="{00000008-68A7-49A3-8CED-F3A735F2F59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1763</c:v>
                </c:pt>
                <c:pt idx="3">
                  <c:v>1582</c:v>
                </c:pt>
                <c:pt idx="6">
                  <c:v>1430</c:v>
                </c:pt>
                <c:pt idx="9">
                  <c:v>1306</c:v>
                </c:pt>
                <c:pt idx="12">
                  <c:v>1349</c:v>
                </c:pt>
              </c:numCache>
            </c:numRef>
          </c:val>
          <c:extLst xmlns:c16r2="http://schemas.microsoft.com/office/drawing/2015/06/chart">
            <c:ext xmlns:c16="http://schemas.microsoft.com/office/drawing/2014/chart" uri="{C3380CC4-5D6E-409C-BE32-E72D297353CC}">
              <c16:uniqueId val="{00000009-68A7-49A3-8CED-F3A735F2F59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151976</c:v>
                </c:pt>
                <c:pt idx="3">
                  <c:v>148096</c:v>
                </c:pt>
                <c:pt idx="6">
                  <c:v>142975</c:v>
                </c:pt>
                <c:pt idx="9">
                  <c:v>141256</c:v>
                </c:pt>
                <c:pt idx="12">
                  <c:v>140730</c:v>
                </c:pt>
              </c:numCache>
            </c:numRef>
          </c:val>
          <c:extLst xmlns:c16r2="http://schemas.microsoft.com/office/drawing/2015/06/chart">
            <c:ext xmlns:c16="http://schemas.microsoft.com/office/drawing/2014/chart" uri="{C3380CC4-5D6E-409C-BE32-E72D297353CC}">
              <c16:uniqueId val="{0000000A-68A7-49A3-8CED-F3A735F2F591}"/>
            </c:ext>
          </c:extLst>
        </c:ser>
        <c:dLbls>
          <c:showLegendKey val="0"/>
          <c:showVal val="0"/>
          <c:showCatName val="0"/>
          <c:showSerName val="0"/>
          <c:showPercent val="0"/>
          <c:showBubbleSize val="0"/>
        </c:dLbls>
        <c:gapWidth val="100"/>
        <c:overlap val="100"/>
        <c:axId val="370488768"/>
        <c:axId val="3704864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6661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8A7-49A3-8CED-F3A735F2F591}"/>
            </c:ext>
          </c:extLst>
        </c:ser>
        <c:dLbls>
          <c:showLegendKey val="0"/>
          <c:showVal val="0"/>
          <c:showCatName val="0"/>
          <c:showSerName val="0"/>
          <c:showPercent val="0"/>
          <c:showBubbleSize val="0"/>
        </c:dLbls>
        <c:marker val="1"/>
        <c:smooth val="0"/>
        <c:axId val="370488768"/>
        <c:axId val="370486416"/>
      </c:lineChart>
      <c:catAx>
        <c:axId val="3704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486416"/>
        <c:crosses val="autoZero"/>
        <c:auto val="1"/>
        <c:lblAlgn val="ctr"/>
        <c:lblOffset val="100"/>
        <c:tickLblSkip val="1"/>
        <c:tickMarkSkip val="1"/>
        <c:noMultiLvlLbl val="0"/>
      </c:catAx>
      <c:valAx>
        <c:axId val="37048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48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17900</c:v>
                </c:pt>
                <c:pt idx="1">
                  <c:v>19661</c:v>
                </c:pt>
                <c:pt idx="2">
                  <c:v>20532</c:v>
                </c:pt>
              </c:numCache>
            </c:numRef>
          </c:val>
          <c:extLst xmlns:c16r2="http://schemas.microsoft.com/office/drawing/2015/06/chart">
            <c:ext xmlns:c16="http://schemas.microsoft.com/office/drawing/2014/chart" uri="{C3380CC4-5D6E-409C-BE32-E72D297353CC}">
              <c16:uniqueId val="{00000000-AA8E-4472-805B-84678ADFF2B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3470</c:v>
                </c:pt>
                <c:pt idx="1">
                  <c:v>3473</c:v>
                </c:pt>
                <c:pt idx="2">
                  <c:v>3475</c:v>
                </c:pt>
              </c:numCache>
            </c:numRef>
          </c:val>
          <c:extLst xmlns:c16r2="http://schemas.microsoft.com/office/drawing/2015/06/chart">
            <c:ext xmlns:c16="http://schemas.microsoft.com/office/drawing/2014/chart" uri="{C3380CC4-5D6E-409C-BE32-E72D297353CC}">
              <c16:uniqueId val="{00000001-AA8E-4472-805B-84678ADFF2B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15475</c:v>
                </c:pt>
                <c:pt idx="1">
                  <c:v>17116</c:v>
                </c:pt>
                <c:pt idx="2">
                  <c:v>16560</c:v>
                </c:pt>
              </c:numCache>
            </c:numRef>
          </c:val>
          <c:extLst xmlns:c16r2="http://schemas.microsoft.com/office/drawing/2015/06/chart">
            <c:ext xmlns:c16="http://schemas.microsoft.com/office/drawing/2014/chart" uri="{C3380CC4-5D6E-409C-BE32-E72D297353CC}">
              <c16:uniqueId val="{00000002-AA8E-4472-805B-84678ADFF2BA}"/>
            </c:ext>
          </c:extLst>
        </c:ser>
        <c:dLbls>
          <c:showLegendKey val="0"/>
          <c:showVal val="0"/>
          <c:showCatName val="0"/>
          <c:showSerName val="0"/>
          <c:showPercent val="0"/>
          <c:showBubbleSize val="0"/>
        </c:dLbls>
        <c:gapWidth val="120"/>
        <c:overlap val="100"/>
        <c:axId val="370486024"/>
        <c:axId val="370489944"/>
      </c:barChart>
      <c:catAx>
        <c:axId val="37048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0489944"/>
        <c:crosses val="autoZero"/>
        <c:auto val="1"/>
        <c:lblAlgn val="ctr"/>
        <c:lblOffset val="100"/>
        <c:tickLblSkip val="1"/>
        <c:tickMarkSkip val="1"/>
        <c:noMultiLvlLbl val="0"/>
      </c:catAx>
      <c:valAx>
        <c:axId val="370489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0486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95-447D-AF89-CD16D42950E4}"/>
                </c:ext>
                <c:ext xmlns:c15="http://schemas.microsoft.com/office/drawing/2012/chart" uri="{CE6537A1-D6FC-4f65-9D91-7224C49458BB}">
                  <c15:dlblFieldTable>
                    <c15:dlblFTEntry>
                      <c15:txfldGUID>{869B9A60-94A1-4BA2-9C64-86E8AF4E010A}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95-447D-AF89-CD16D42950E4}"/>
                </c:ext>
                <c:ext xmlns:c15="http://schemas.microsoft.com/office/drawing/2012/chart" uri="{CE6537A1-D6FC-4f65-9D91-7224C49458BB}">
                  <c15:dlblFieldTable>
                    <c15:dlblFTEntry>
                      <c15:txfldGUID>{B3841EE0-97F0-4000-A63D-27CCC0FD10DE}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95-447D-AF89-CD16D42950E4}"/>
                </c:ext>
                <c:ext xmlns:c15="http://schemas.microsoft.com/office/drawing/2012/chart" uri="{CE6537A1-D6FC-4f65-9D91-7224C49458BB}">
                  <c15:dlblFieldTable>
                    <c15:dlblFTEntry>
                      <c15:txfldGUID>{0CDA2CF1-9DCA-4999-AE87-7163AE1C0169}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95-447D-AF89-CD16D42950E4}"/>
                </c:ext>
                <c:ext xmlns:c15="http://schemas.microsoft.com/office/drawing/2012/chart" uri="{CE6537A1-D6FC-4f65-9D91-7224C49458BB}">
                  <c15:dlblFieldTable>
                    <c15:dlblFTEntry>
                      <c15:txfldGUID>{BE2A7DE1-3D56-4B48-B4C8-434C518444A2}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95-447D-AF89-CD16D42950E4}"/>
                </c:ext>
                <c:ext xmlns:c15="http://schemas.microsoft.com/office/drawing/2012/chart" uri="{CE6537A1-D6FC-4f65-9D91-7224C49458BB}">
                  <c15:dlblFieldTable>
                    <c15:dlblFTEntry>
                      <c15:txfldGUID>{81DD96A5-519C-4682-882B-694B200B373B}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95-447D-AF89-CD16D42950E4}"/>
                </c:ext>
                <c:ext xmlns:c15="http://schemas.microsoft.com/office/drawing/2012/chart" uri="{CE6537A1-D6FC-4f65-9D91-7224C49458BB}">
                  <c15:dlblFieldTable>
                    <c15:dlblFTEntry>
                      <c15:txfldGUID>{3B5B358B-3B05-4527-8F21-2931EC885B0E}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95-447D-AF89-CD16D42950E4}"/>
                </c:ext>
                <c:ext xmlns:c15="http://schemas.microsoft.com/office/drawing/2012/chart" uri="{CE6537A1-D6FC-4f65-9D91-7224C49458BB}">
                  <c15:dlblFieldTable>
                    <c15:dlblFTEntry>
                      <c15:txfldGUID>{61B437D4-8889-433C-98FF-2CE8F59158F7}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95-447D-AF89-CD16D42950E4}"/>
                </c:ext>
                <c:ext xmlns:c15="http://schemas.microsoft.com/office/drawing/2012/chart" uri="{CE6537A1-D6FC-4f65-9D91-7224C49458BB}">
                  <c15:dlblFieldTable>
                    <c15:dlblFTEntry>
                      <c15:txfldGUID>{F8BF8637-FF27-44AD-8D8B-E703C3B46213}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95-447D-AF89-CD16D42950E4}"/>
                </c:ext>
                <c:ext xmlns:c15="http://schemas.microsoft.com/office/drawing/2012/chart" uri="{CE6537A1-D6FC-4f65-9D91-7224C49458BB}">
                  <c15:dlblFieldTable>
                    <c15:dlblFTEntry>
                      <c15:txfldGUID>{0853823F-0C73-46EB-B857-CEC0B518FA0C}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47.6</c:v>
                </c:pt>
                <c:pt idx="24">
                  <c:v>49.2</c:v>
                </c:pt>
                <c:pt idx="32">
                  <c:v>50.9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995-447D-AF89-CD16D42950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95-447D-AF89-CD16D42950E4}"/>
                </c:ext>
                <c:ext xmlns:c15="http://schemas.microsoft.com/office/drawing/2012/chart" uri="{CE6537A1-D6FC-4f65-9D91-7224C49458BB}">
                  <c15:dlblFieldTable>
                    <c15:dlblFTEntry>
                      <c15:txfldGUID>{4B543A1D-5F51-4BEA-B25D-3A3580FBCB9D}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95-447D-AF89-CD16D42950E4}"/>
                </c:ext>
                <c:ext xmlns:c15="http://schemas.microsoft.com/office/drawing/2012/chart" uri="{CE6537A1-D6FC-4f65-9D91-7224C49458BB}">
                  <c15:dlblFieldTable>
                    <c15:dlblFTEntry>
                      <c15:txfldGUID>{77362862-1131-428E-9E31-318DFBDD8A07}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95-447D-AF89-CD16D42950E4}"/>
                </c:ext>
                <c:ext xmlns:c15="http://schemas.microsoft.com/office/drawing/2012/chart" uri="{CE6537A1-D6FC-4f65-9D91-7224C49458BB}">
                  <c15:dlblFieldTable>
                    <c15:dlblFTEntry>
                      <c15:txfldGUID>{7C32AF81-73C1-4FFD-A4E6-C371C4A55C7E}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95-447D-AF89-CD16D42950E4}"/>
                </c:ext>
                <c:ext xmlns:c15="http://schemas.microsoft.com/office/drawing/2012/chart" uri="{CE6537A1-D6FC-4f65-9D91-7224C49458BB}">
                  <c15:dlblFieldTable>
                    <c15:dlblFTEntry>
                      <c15:txfldGUID>{84519760-A46C-4A54-B2FE-794B8F78F9C1}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95-447D-AF89-CD16D42950E4}"/>
                </c:ext>
                <c:ext xmlns:c15="http://schemas.microsoft.com/office/drawing/2012/chart" uri="{CE6537A1-D6FC-4f65-9D91-7224C49458BB}">
                  <c15:dlblFieldTable>
                    <c15:dlblFTEntry>
                      <c15:txfldGUID>{B525057E-9C26-4065-AFFA-D45519D10AEE}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95-447D-AF89-CD16D42950E4}"/>
                </c:ext>
                <c:ext xmlns:c15="http://schemas.microsoft.com/office/drawing/2012/chart" uri="{CE6537A1-D6FC-4f65-9D91-7224C49458BB}">
                  <c15:dlblFieldTable>
                    <c15:dlblFTEntry>
                      <c15:txfldGUID>{4DEFCC67-BD61-49E9-A623-8F0495567126}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95-447D-AF89-CD16D42950E4}"/>
                </c:ext>
                <c:ext xmlns:c15="http://schemas.microsoft.com/office/drawing/2012/chart" uri="{CE6537A1-D6FC-4f65-9D91-7224C49458BB}">
                  <c15:dlblFieldTable>
                    <c15:dlblFTEntry>
                      <c15:txfldGUID>{010B19DA-C6A9-4692-8BCC-8F71F152A5C8}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95-447D-AF89-CD16D42950E4}"/>
                </c:ext>
                <c:ext xmlns:c15="http://schemas.microsoft.com/office/drawing/2012/chart" uri="{CE6537A1-D6FC-4f65-9D91-7224C49458BB}">
                  <c15:dlblFieldTable>
                    <c15:dlblFTEntry>
                      <c15:txfldGUID>{41A374BA-1A2F-4DFF-BEA8-A30DD7857F1F}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95-447D-AF89-CD16D42950E4}"/>
                </c:ext>
                <c:ext xmlns:c15="http://schemas.microsoft.com/office/drawing/2012/chart" uri="{CE6537A1-D6FC-4f65-9D91-7224C49458BB}">
                  <c15:dlblFieldTable>
                    <c15:dlblFTEntry>
                      <c15:txfldGUID>{97C677B9-AF79-4AE4-AB35-EE0C282B91F9}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A995-447D-AF89-CD16D42950E4}"/>
            </c:ext>
          </c:extLst>
        </c:ser>
        <c:dLbls>
          <c:showLegendKey val="0"/>
          <c:showVal val="1"/>
          <c:showCatName val="0"/>
          <c:showSerName val="0"/>
          <c:showPercent val="0"/>
          <c:showBubbleSize val="0"/>
        </c:dLbls>
        <c:axId val="625586872"/>
        <c:axId val="625593536"/>
      </c:scatterChart>
      <c:valAx>
        <c:axId val="625586872"/>
        <c:scaling>
          <c:orientation val="minMax"/>
          <c:max val="6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5593536"/>
        <c:crosses val="autoZero"/>
        <c:crossBetween val="midCat"/>
      </c:valAx>
      <c:valAx>
        <c:axId val="625593536"/>
        <c:scaling>
          <c:orientation val="minMax"/>
          <c:max val="39.800000000000004"/>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5586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094-4466-A323-362C3957B5E4}"/>
                </c:ext>
                <c:ext xmlns:c15="http://schemas.microsoft.com/office/drawing/2012/chart" uri="{CE6537A1-D6FC-4f65-9D91-7224C49458BB}">
                  <c15:dlblFieldTable>
                    <c15:dlblFTEntry>
                      <c15:txfldGUID>{AEF1920F-684A-408C-A95B-0312BA1D264F}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094-4466-A323-362C3957B5E4}"/>
                </c:ext>
                <c:ext xmlns:c15="http://schemas.microsoft.com/office/drawing/2012/chart" uri="{CE6537A1-D6FC-4f65-9D91-7224C49458BB}">
                  <c15:dlblFieldTable>
                    <c15:dlblFTEntry>
                      <c15:txfldGUID>{3E5A2EB2-5B32-4B70-9CE7-D2BFAD0DD03A}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094-4466-A323-362C3957B5E4}"/>
                </c:ext>
                <c:ext xmlns:c15="http://schemas.microsoft.com/office/drawing/2012/chart" uri="{CE6537A1-D6FC-4f65-9D91-7224C49458BB}">
                  <c15:dlblFieldTable>
                    <c15:dlblFTEntry>
                      <c15:txfldGUID>{718149EB-2B06-42D3-BFC0-6D7C1FC4245F}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094-4466-A323-362C3957B5E4}"/>
                </c:ext>
                <c:ext xmlns:c15="http://schemas.microsoft.com/office/drawing/2012/chart" uri="{CE6537A1-D6FC-4f65-9D91-7224C49458BB}">
                  <c15:dlblFieldTable>
                    <c15:dlblFTEntry>
                      <c15:txfldGUID>{65DF2DED-4969-49ED-8A20-13C3B6C79CC2}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094-4466-A323-362C3957B5E4}"/>
                </c:ext>
                <c:ext xmlns:c15="http://schemas.microsoft.com/office/drawing/2012/chart" uri="{CE6537A1-D6FC-4f65-9D91-7224C49458BB}">
                  <c15:dlblFieldTable>
                    <c15:dlblFTEntry>
                      <c15:txfldGUID>{55E0C583-A8B5-4D5A-B991-A9E8D09A4EFB}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094-4466-A323-362C3957B5E4}"/>
                </c:ext>
                <c:ext xmlns:c15="http://schemas.microsoft.com/office/drawing/2012/chart" uri="{CE6537A1-D6FC-4f65-9D91-7224C49458BB}">
                  <c15:dlblFieldTable>
                    <c15:dlblFTEntry>
                      <c15:txfldGUID>{D17F1DB3-3486-47BB-A484-4A41E1118E5D}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094-4466-A323-362C3957B5E4}"/>
                </c:ext>
                <c:ext xmlns:c15="http://schemas.microsoft.com/office/drawing/2012/chart" uri="{CE6537A1-D6FC-4f65-9D91-7224C49458BB}">
                  <c15:dlblFieldTable>
                    <c15:dlblFTEntry>
                      <c15:txfldGUID>{3C5C7048-F021-4F15-82C3-E77F8C10AE0A}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094-4466-A323-362C3957B5E4}"/>
                </c:ext>
                <c:ext xmlns:c15="http://schemas.microsoft.com/office/drawing/2012/chart" uri="{CE6537A1-D6FC-4f65-9D91-7224C49458BB}">
                  <c15:dlblFieldTable>
                    <c15:dlblFTEntry>
                      <c15:txfldGUID>{4F2DBC8A-7EB1-4E6B-8128-34BCBFC624DE}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094-4466-A323-362C3957B5E4}"/>
                </c:ext>
                <c:ext xmlns:c15="http://schemas.microsoft.com/office/drawing/2012/chart" uri="{CE6537A1-D6FC-4f65-9D91-7224C49458BB}">
                  <c15:dlblFieldTable>
                    <c15:dlblFTEntry>
                      <c15:txfldGUID>{F9700903-EBDF-4543-B635-E64F02710CEB}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4.7</c:v>
                </c:pt>
                <c:pt idx="16">
                  <c:v>3.3</c:v>
                </c:pt>
                <c:pt idx="24">
                  <c:v>2.1</c:v>
                </c:pt>
                <c:pt idx="32">
                  <c:v>1.4</c:v>
                </c:pt>
              </c:numCache>
            </c:numRef>
          </c:xVal>
          <c:yVal>
            <c:numRef>
              <c:f>公会計指標分析・財政指標組合せ分析表!$BP$73:$DC$73</c:f>
              <c:numCache>
                <c:formatCode>#,##0.0;"▲ "#,##0.0</c:formatCode>
                <c:ptCount val="40"/>
                <c:pt idx="0">
                  <c:v>7.6</c:v>
                </c:pt>
              </c:numCache>
            </c:numRef>
          </c:yVal>
          <c:smooth val="0"/>
          <c:extLst xmlns:c16r2="http://schemas.microsoft.com/office/drawing/2015/06/chart">
            <c:ext xmlns:c16="http://schemas.microsoft.com/office/drawing/2014/chart" uri="{C3380CC4-5D6E-409C-BE32-E72D297353CC}">
              <c16:uniqueId val="{00000009-9094-4466-A323-362C3957B5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094-4466-A323-362C3957B5E4}"/>
                </c:ext>
                <c:ext xmlns:c15="http://schemas.microsoft.com/office/drawing/2012/chart" uri="{CE6537A1-D6FC-4f65-9D91-7224C49458BB}">
                  <c15:dlblFieldTable>
                    <c15:dlblFTEntry>
                      <c15:txfldGUID>{7F3F6FAA-EF29-4D05-9FFC-8DF7D39541A9}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094-4466-A323-362C3957B5E4}"/>
                </c:ext>
                <c:ext xmlns:c15="http://schemas.microsoft.com/office/drawing/2012/chart" uri="{CE6537A1-D6FC-4f65-9D91-7224C49458BB}">
                  <c15:dlblFieldTable>
                    <c15:dlblFTEntry>
                      <c15:txfldGUID>{B6540766-0D4B-4C8E-8AEA-54586BFA2AE0}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094-4466-A323-362C3957B5E4}"/>
                </c:ext>
                <c:ext xmlns:c15="http://schemas.microsoft.com/office/drawing/2012/chart" uri="{CE6537A1-D6FC-4f65-9D91-7224C49458BB}">
                  <c15:dlblFieldTable>
                    <c15:dlblFTEntry>
                      <c15:txfldGUID>{0CFB89A7-2CC7-4F72-894D-D2D6E943D65F}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094-4466-A323-362C3957B5E4}"/>
                </c:ext>
                <c:ext xmlns:c15="http://schemas.microsoft.com/office/drawing/2012/chart" uri="{CE6537A1-D6FC-4f65-9D91-7224C49458BB}">
                  <c15:dlblFieldTable>
                    <c15:dlblFTEntry>
                      <c15:txfldGUID>{5ABA3CA4-6157-4C66-A1FA-D017975DF0C2}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094-4466-A323-362C3957B5E4}"/>
                </c:ext>
                <c:ext xmlns:c15="http://schemas.microsoft.com/office/drawing/2012/chart" uri="{CE6537A1-D6FC-4f65-9D91-7224C49458BB}">
                  <c15:dlblFieldTable>
                    <c15:dlblFTEntry>
                      <c15:txfldGUID>{CDF9F9BD-D50F-45BD-89EE-0A327C77B811}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094-4466-A323-362C3957B5E4}"/>
                </c:ext>
                <c:ext xmlns:c15="http://schemas.microsoft.com/office/drawing/2012/chart" uri="{CE6537A1-D6FC-4f65-9D91-7224C49458BB}">
                  <c15:dlblFieldTable>
                    <c15:dlblFTEntry>
                      <c15:txfldGUID>{9A014A3C-7D83-4D1E-B095-3D20B936C8BE}</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094-4466-A323-362C3957B5E4}"/>
                </c:ext>
                <c:ext xmlns:c15="http://schemas.microsoft.com/office/drawing/2012/chart" uri="{CE6537A1-D6FC-4f65-9D91-7224C49458BB}">
                  <c15:dlblFieldTable>
                    <c15:dlblFTEntry>
                      <c15:txfldGUID>{BDFEDDDD-E295-47A2-8999-400798678C59}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094-4466-A323-362C3957B5E4}"/>
                </c:ext>
                <c:ext xmlns:c15="http://schemas.microsoft.com/office/drawing/2012/chart" uri="{CE6537A1-D6FC-4f65-9D91-7224C49458BB}">
                  <c15:dlblFieldTable>
                    <c15:dlblFTEntry>
                      <c15:txfldGUID>{8752C720-4E58-46D1-A8FB-D1B980E8A429}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094-4466-A323-362C3957B5E4}"/>
                </c:ext>
                <c:ext xmlns:c15="http://schemas.microsoft.com/office/drawing/2012/chart" uri="{CE6537A1-D6FC-4f65-9D91-7224C49458BB}">
                  <c15:dlblFieldTable>
                    <c15:dlblFTEntry>
                      <c15:txfldGUID>{2AE4E748-A4C8-4180-B5B9-227EED2F53FC}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9094-4466-A323-362C3957B5E4}"/>
            </c:ext>
          </c:extLst>
        </c:ser>
        <c:dLbls>
          <c:showLegendKey val="0"/>
          <c:showVal val="1"/>
          <c:showCatName val="0"/>
          <c:showSerName val="0"/>
          <c:showPercent val="0"/>
          <c:showBubbleSize val="0"/>
        </c:dLbls>
        <c:axId val="625587264"/>
        <c:axId val="625590792"/>
      </c:scatterChart>
      <c:valAx>
        <c:axId val="625587264"/>
        <c:scaling>
          <c:orientation val="minMax"/>
          <c:max val="7.5"/>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5590792"/>
        <c:crosses val="autoZero"/>
        <c:crossBetween val="midCat"/>
      </c:valAx>
      <c:valAx>
        <c:axId val="625590792"/>
        <c:scaling>
          <c:orientation val="minMax"/>
          <c:max val="5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55872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」は，元利償還金の減少（△</a:t>
          </a:r>
          <a:r>
            <a:rPr kumimoji="1" lang="en-US" altLang="ja-JP" sz="1200">
              <a:latin typeface="ＭＳ ゴシック" pitchFamily="49" charset="-128"/>
              <a:ea typeface="ＭＳ ゴシック" pitchFamily="49" charset="-128"/>
            </a:rPr>
            <a:t>71</a:t>
          </a:r>
          <a:r>
            <a:rPr kumimoji="1" lang="ja-JP" altLang="en-US" sz="1200">
              <a:latin typeface="ＭＳ ゴシック" pitchFamily="49" charset="-128"/>
              <a:ea typeface="ＭＳ ゴシック" pitchFamily="49" charset="-128"/>
            </a:rPr>
            <a:t>百万円），公営企業債の元利償還金に対する繰入金の減少（△</a:t>
          </a:r>
          <a:r>
            <a:rPr kumimoji="1" lang="en-US" altLang="ja-JP" sz="1200">
              <a:latin typeface="ＭＳ ゴシック" pitchFamily="49" charset="-128"/>
              <a:ea typeface="ＭＳ ゴシック" pitchFamily="49" charset="-128"/>
            </a:rPr>
            <a:t>71</a:t>
          </a:r>
          <a:r>
            <a:rPr kumimoji="1" lang="ja-JP" altLang="en-US" sz="1200">
              <a:latin typeface="ＭＳ ゴシック" pitchFamily="49" charset="-128"/>
              <a:ea typeface="ＭＳ ゴシック" pitchFamily="49" charset="-128"/>
            </a:rPr>
            <a:t>百万円）等により，全体で</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百万円減少している。</a:t>
          </a:r>
        </a:p>
        <a:p>
          <a:r>
            <a:rPr kumimoji="1" lang="ja-JP" altLang="en-US" sz="1200">
              <a:latin typeface="ＭＳ ゴシック" pitchFamily="49" charset="-128"/>
              <a:ea typeface="ＭＳ ゴシック" pitchFamily="49" charset="-128"/>
            </a:rPr>
            <a:t>・控除額である平成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」は，地方債償還額に充当した都市計画税の減少に伴い，特定財源の額が減少したことなどから，全体で</a:t>
          </a:r>
          <a:r>
            <a:rPr kumimoji="1" lang="en-US" altLang="ja-JP" sz="1200">
              <a:latin typeface="ＭＳ ゴシック" pitchFamily="49" charset="-128"/>
              <a:ea typeface="ＭＳ ゴシック" pitchFamily="49" charset="-128"/>
            </a:rPr>
            <a:t>243</a:t>
          </a:r>
          <a:r>
            <a:rPr kumimoji="1" lang="ja-JP" altLang="en-US" sz="1200">
              <a:latin typeface="ＭＳ ゴシック" pitchFamily="49" charset="-128"/>
              <a:ea typeface="ＭＳ ゴシック" pitchFamily="49" charset="-128"/>
            </a:rPr>
            <a:t>百万円減少している。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満期一括償還地方債については，平成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年度で全ての償還が終了している。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」は，公営企業債等繰入</a:t>
          </a:r>
          <a:endParaRPr lang="ja-JP" altLang="ja-JP" sz="1400">
            <a:effectLst/>
          </a:endParaRPr>
        </a:p>
        <a:p>
          <a:pPr rtl="0"/>
          <a:r>
            <a:rPr lang="ja-JP" altLang="ja-JP" sz="1100" b="0" i="0" baseline="0">
              <a:solidFill>
                <a:schemeClr val="dk1"/>
              </a:solidFill>
              <a:effectLst/>
              <a:latin typeface="+mn-lt"/>
              <a:ea typeface="+mn-ea"/>
              <a:cs typeface="+mn-cs"/>
            </a:rPr>
            <a:t>見込額が減少（</a:t>
          </a:r>
          <a:r>
            <a:rPr lang="en-US" altLang="ja-JP" sz="1100" b="0" i="0" baseline="0">
              <a:solidFill>
                <a:schemeClr val="dk1"/>
              </a:solidFill>
              <a:effectLst/>
              <a:latin typeface="+mn-lt"/>
              <a:ea typeface="+mn-ea"/>
              <a:cs typeface="+mn-cs"/>
            </a:rPr>
            <a:t>5,158</a:t>
          </a:r>
          <a:r>
            <a:rPr lang="ja-JP" altLang="ja-JP" sz="1100" b="0" i="0" baseline="0">
              <a:solidFill>
                <a:schemeClr val="dk1"/>
              </a:solidFill>
              <a:effectLst/>
              <a:latin typeface="+mn-lt"/>
              <a:ea typeface="+mn-ea"/>
              <a:cs typeface="+mn-cs"/>
            </a:rPr>
            <a:t>百万円）したほか，一般会計等に係る地方債の現在高が減少（</a:t>
          </a:r>
          <a:r>
            <a:rPr lang="en-US" altLang="ja-JP" sz="1100" b="0" i="0" baseline="0">
              <a:solidFill>
                <a:schemeClr val="dk1"/>
              </a:solidFill>
              <a:effectLst/>
              <a:latin typeface="+mn-lt"/>
              <a:ea typeface="+mn-ea"/>
              <a:cs typeface="+mn-cs"/>
            </a:rPr>
            <a:t>526</a:t>
          </a:r>
          <a:r>
            <a:rPr lang="ja-JP" altLang="ja-JP" sz="1100" b="0" i="0" baseline="0">
              <a:solidFill>
                <a:schemeClr val="dk1"/>
              </a:solidFill>
              <a:effectLst/>
              <a:latin typeface="+mn-lt"/>
              <a:ea typeface="+mn-ea"/>
              <a:cs typeface="+mn-cs"/>
            </a:rPr>
            <a:t>百万円）したことなどにより，全体で</a:t>
          </a:r>
          <a:r>
            <a:rPr lang="en-US" altLang="ja-JP" sz="1100" b="0" i="0" baseline="0">
              <a:solidFill>
                <a:schemeClr val="dk1"/>
              </a:solidFill>
              <a:effectLst/>
              <a:latin typeface="+mn-lt"/>
              <a:ea typeface="+mn-ea"/>
              <a:cs typeface="+mn-cs"/>
            </a:rPr>
            <a:t>5,915</a:t>
          </a:r>
          <a:r>
            <a:rPr lang="ja-JP" altLang="ja-JP" sz="1100" b="0" i="0" baseline="0">
              <a:solidFill>
                <a:schemeClr val="dk1"/>
              </a:solidFill>
              <a:effectLst/>
              <a:latin typeface="+mn-lt"/>
              <a:ea typeface="+mn-ea"/>
              <a:cs typeface="+mn-cs"/>
            </a:rPr>
            <a:t>百万円減少している。</a:t>
          </a:r>
          <a:endParaRPr lang="ja-JP" altLang="ja-JP" sz="1400">
            <a:effectLst/>
          </a:endParaRPr>
        </a:p>
        <a:p>
          <a:pPr rtl="0"/>
          <a:r>
            <a:rPr lang="ja-JP" altLang="ja-JP" sz="1100" b="0" i="0" baseline="0">
              <a:solidFill>
                <a:schemeClr val="dk1"/>
              </a:solidFill>
              <a:effectLst/>
              <a:latin typeface="+mn-lt"/>
              <a:ea typeface="+mn-ea"/>
              <a:cs typeface="+mn-cs"/>
            </a:rPr>
            <a:t>・控除額である「充当可能財源等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」は，</a:t>
          </a:r>
          <a:endParaRPr lang="ja-JP" altLang="ja-JP" sz="1400">
            <a:effectLst/>
          </a:endParaRPr>
        </a:p>
        <a:p>
          <a:pPr rtl="0"/>
          <a:r>
            <a:rPr lang="ja-JP" altLang="ja-JP" sz="1100" b="0" i="0" baseline="0">
              <a:solidFill>
                <a:schemeClr val="dk1"/>
              </a:solidFill>
              <a:effectLst/>
              <a:latin typeface="+mn-lt"/>
              <a:ea typeface="+mn-ea"/>
              <a:cs typeface="+mn-cs"/>
            </a:rPr>
            <a:t>充当可能特定歳入は減少（</a:t>
          </a:r>
          <a:r>
            <a:rPr lang="en-US" altLang="ja-JP" sz="1100" b="0" i="0" baseline="0">
              <a:solidFill>
                <a:schemeClr val="dk1"/>
              </a:solidFill>
              <a:effectLst/>
              <a:latin typeface="+mn-lt"/>
              <a:ea typeface="+mn-ea"/>
              <a:cs typeface="+mn-cs"/>
            </a:rPr>
            <a:t>4,015</a:t>
          </a:r>
          <a:r>
            <a:rPr lang="ja-JP" altLang="ja-JP" sz="1100" b="0" i="0" baseline="0">
              <a:solidFill>
                <a:schemeClr val="dk1"/>
              </a:solidFill>
              <a:effectLst/>
              <a:latin typeface="+mn-lt"/>
              <a:ea typeface="+mn-ea"/>
              <a:cs typeface="+mn-cs"/>
            </a:rPr>
            <a:t>百万円）したものの，</a:t>
          </a:r>
          <a:r>
            <a:rPr lang="ja-JP" altLang="en-US" sz="1100" b="0" i="0" baseline="0">
              <a:solidFill>
                <a:schemeClr val="dk1"/>
              </a:solidFill>
              <a:effectLst/>
              <a:latin typeface="+mn-lt"/>
              <a:ea typeface="+mn-ea"/>
              <a:cs typeface="+mn-cs"/>
            </a:rPr>
            <a:t>基準財政需要額算入見込額</a:t>
          </a:r>
          <a:r>
            <a:rPr lang="ja-JP" altLang="ja-JP" sz="1100" b="0" i="0" baseline="0">
              <a:solidFill>
                <a:schemeClr val="dk1"/>
              </a:solidFill>
              <a:effectLst/>
              <a:latin typeface="+mn-lt"/>
              <a:ea typeface="+mn-ea"/>
              <a:cs typeface="+mn-cs"/>
            </a:rPr>
            <a:t>が増加（</a:t>
          </a:r>
          <a:r>
            <a:rPr lang="en-US" altLang="ja-JP" sz="1100" b="0" i="0" baseline="0">
              <a:solidFill>
                <a:schemeClr val="dk1"/>
              </a:solidFill>
              <a:effectLst/>
              <a:latin typeface="+mn-lt"/>
              <a:ea typeface="+mn-ea"/>
              <a:cs typeface="+mn-cs"/>
            </a:rPr>
            <a:t>2,573</a:t>
          </a:r>
          <a:r>
            <a:rPr lang="ja-JP" altLang="ja-JP" sz="1100" b="0" i="0" baseline="0">
              <a:solidFill>
                <a:schemeClr val="dk1"/>
              </a:solidFill>
              <a:effectLst/>
              <a:latin typeface="+mn-lt"/>
              <a:ea typeface="+mn-ea"/>
              <a:cs typeface="+mn-cs"/>
            </a:rPr>
            <a:t>百万円）した</a:t>
          </a:r>
          <a:r>
            <a:rPr lang="ja-JP" altLang="en-US" sz="1100" b="0" i="0" baseline="0">
              <a:solidFill>
                <a:schemeClr val="dk1"/>
              </a:solidFill>
              <a:effectLst/>
              <a:latin typeface="+mn-lt"/>
              <a:ea typeface="+mn-ea"/>
              <a:cs typeface="+mn-cs"/>
            </a:rPr>
            <a:t>ほか，充当可能基金が増加（</a:t>
          </a:r>
          <a:r>
            <a:rPr lang="en-US" altLang="ja-JP" sz="1100" b="0" i="0" baseline="0">
              <a:solidFill>
                <a:schemeClr val="dk1"/>
              </a:solidFill>
              <a:effectLst/>
              <a:latin typeface="+mn-lt"/>
              <a:ea typeface="+mn-ea"/>
              <a:cs typeface="+mn-cs"/>
            </a:rPr>
            <a:t>1575</a:t>
          </a:r>
          <a:r>
            <a:rPr lang="ja-JP" altLang="en-US" sz="1100" b="0" i="0" baseline="0">
              <a:solidFill>
                <a:schemeClr val="dk1"/>
              </a:solidFill>
              <a:effectLst/>
              <a:latin typeface="+mn-lt"/>
              <a:ea typeface="+mn-ea"/>
              <a:cs typeface="+mn-cs"/>
            </a:rPr>
            <a:t>百万円）した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などにより</a:t>
          </a:r>
          <a:r>
            <a:rPr lang="ja-JP" altLang="ja-JP"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133</a:t>
          </a:r>
          <a:r>
            <a:rPr lang="ja-JP" altLang="ja-JP" sz="1100" b="0" i="0" baseline="0">
              <a:solidFill>
                <a:schemeClr val="dk1"/>
              </a:solidFill>
              <a:effectLst/>
              <a:latin typeface="+mn-lt"/>
              <a:ea typeface="+mn-ea"/>
              <a:cs typeface="+mn-cs"/>
            </a:rPr>
            <a:t>百万円増加している。</a:t>
          </a:r>
          <a:endParaRPr lang="ja-JP" altLang="ja-JP" sz="1400">
            <a:effectLst/>
          </a:endParaRPr>
        </a:p>
        <a:p>
          <a:pPr rtl="0" fontAlgn="base"/>
          <a:r>
            <a:rPr lang="ja-JP" altLang="ja-JP" sz="1100" b="0" i="0" baseline="0">
              <a:solidFill>
                <a:schemeClr val="dk1"/>
              </a:solidFill>
              <a:effectLst/>
              <a:latin typeface="+mn-lt"/>
              <a:ea typeface="+mn-ea"/>
              <a:cs typeface="+mn-cs"/>
            </a:rPr>
            <a:t>・将来負担比率の分子は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年連続で減少し，平成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年度に引き続き，「充当可能財源等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」が「将来負担額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」を上回ったため，負数となり，</a:t>
          </a:r>
          <a:r>
            <a:rPr lang="ja-JP" altLang="ja-JP" sz="1100">
              <a:solidFill>
                <a:schemeClr val="dk1"/>
              </a:solidFill>
              <a:effectLst/>
              <a:latin typeface="+mn-lt"/>
              <a:ea typeface="+mn-ea"/>
              <a:cs typeface="+mn-cs"/>
            </a:rPr>
            <a:t>将来負担比率は算定されなかった。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億円、福山市公共施設維持整備基金に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億円及び福山市教育環境整備基金に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億円を積立てた一方、災害復旧などの必要やむを得ない理由により生じた経費の財源に充てるため「福山市財政調整基金」を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億円、小中学校の教育環境整備に伴い「福山市教育環境整備基金」を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億円及び総合体育館の整備に伴い「福山市大規模事業基金」を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財政需要のほか市債の発行額や残高の推移などを見通す中で、効果的に活用していく予定。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・福山市大規模事業基金：福山市の発展の基盤となる大規模事業を円滑に推進するための経費の財源に充てるもの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・福山市教育環境整備基金：小中学校等の教育環境の整備充実のために必要な経費の財源に充てるもの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・福山市地域福祉基金：高齢者保健福祉の増進と教育の振興その他住民福祉の向上に資するための経費の財源に充てるもの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・福山市大規模事業基金：総合体育館整備の財源として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・福山市公共施設維持整備基金：公共施設の維持補修及び整備に必要な経費の財源に充てるため、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・福山市教育環境整備基金：小中学校の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機器整備や学校図書館の環境整備等の財源として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災害復旧など必要やむを得ない理由により生じた経費の財源に充てるため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億円を取り崩した一方、前年度に生じた歳入歳出の決算剰余金の一部及び運用益を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災害対策，社会保障関係費の増大並びに景気動向による法人関係税等の変動に備えて、活用していく予定。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経済事情の変動及び市債償還額の推移等を踏まえ、活用していく予定。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469,960
460,550
518.14
173,533,121
165,925,591
786,527
101,600,797
139,455,551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50.9</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％上昇し，老朽化が進んでいるものの，類似団体平均の</a:t>
          </a:r>
          <a:r>
            <a:rPr kumimoji="1" lang="en-US" altLang="ja-JP" sz="1100">
              <a:latin typeface="ＭＳ Ｐゴシック" panose="020B0600070205080204" pitchFamily="50" charset="-128"/>
              <a:ea typeface="ＭＳ Ｐゴシック" panose="020B0600070205080204" pitchFamily="50" charset="-128"/>
            </a:rPr>
            <a:t>60.8</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％下回っており，資産の老朽化割合は類似団体平均より低くなっている。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9" name="直線コネクタ 68"/>
        <xdr:cNvCxnSpPr/>
      </xdr:nvCxnSpPr>
      <xdr:spPr>
        <a:xfrm flipV="1">
          <a:off x="4206240" y="5381371"/>
          <a:ext cx="1270" cy="125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0" name="有形固定資産減価償却率最小値テキスト"/>
        <xdr:cNvSpPr txBox="1"/>
      </xdr:nvSpPr>
      <xdr:spPr>
        <a:xfrm>
          <a:off x="4258945" y="664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1" name="直線コネクタ 70"/>
        <xdr:cNvCxnSpPr/>
      </xdr:nvCxnSpPr>
      <xdr:spPr>
        <a:xfrm>
          <a:off x="4119245" y="663765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2" name="有形固定資産減価償却率最大値テキスト"/>
        <xdr:cNvSpPr txBox="1"/>
      </xdr:nvSpPr>
      <xdr:spPr>
        <a:xfrm>
          <a:off x="4258945" y="51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3" name="直線コネクタ 72"/>
        <xdr:cNvCxnSpPr/>
      </xdr:nvCxnSpPr>
      <xdr:spPr>
        <a:xfrm>
          <a:off x="4119245" y="538137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74" name="有形固定資産減価償却率平均値テキスト"/>
        <xdr:cNvSpPr txBox="1"/>
      </xdr:nvSpPr>
      <xdr:spPr>
        <a:xfrm>
          <a:off x="4258945" y="588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5" name="フローチャート: 判断 74"/>
        <xdr:cNvSpPr/>
      </xdr:nvSpPr>
      <xdr:spPr>
        <a:xfrm>
          <a:off x="4157345" y="60278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xdr:cNvSpPr/>
      </xdr:nvSpPr>
      <xdr:spPr>
        <a:xfrm>
          <a:off x="3537585" y="6062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7" name="フローチャート: 判断 76"/>
        <xdr:cNvSpPr/>
      </xdr:nvSpPr>
      <xdr:spPr>
        <a:xfrm>
          <a:off x="2867025" y="6092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8" name="フローチャート: 判断 77"/>
        <xdr:cNvSpPr/>
      </xdr:nvSpPr>
      <xdr:spPr>
        <a:xfrm>
          <a:off x="2196465" y="60537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161163</xdr:rowOff>
    </xdr:from>
    <xdr:to>
      <xdr:col>23</xdr:col>
      <xdr:colOff>136525</xdr:colOff>
      <xdr:row>34</xdr:row>
      <xdr:rowOff>91313</xdr:rowOff>
    </xdr:to>
    <xdr:sp macro="" textlink="">
      <xdr:nvSpPr>
        <xdr:cNvPr id="84" name="楕円 83"/>
        <xdr:cNvSpPr/>
      </xdr:nvSpPr>
      <xdr:spPr>
        <a:xfrm>
          <a:off x="4157345" y="64476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139590</xdr:rowOff>
    </xdr:from>
    <xdr:ext cx="405111" cy="259045"/>
    <xdr:sp macro="" textlink="">
      <xdr:nvSpPr>
        <xdr:cNvPr id="85" name="有形固定資産減価償却率該当値テキスト"/>
        <xdr:cNvSpPr txBox="1"/>
      </xdr:nvSpPr>
      <xdr:spPr>
        <a:xfrm>
          <a:off x="4258945" y="642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63119</xdr:rowOff>
    </xdr:from>
    <xdr:to>
      <xdr:col>19</xdr:col>
      <xdr:colOff>187325</xdr:colOff>
      <xdr:row>34</xdr:row>
      <xdr:rowOff>164719</xdr:rowOff>
    </xdr:to>
    <xdr:sp macro="" textlink="">
      <xdr:nvSpPr>
        <xdr:cNvPr id="86" name="楕円 85"/>
        <xdr:cNvSpPr/>
      </xdr:nvSpPr>
      <xdr:spPr>
        <a:xfrm>
          <a:off x="3537585" y="65172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40513</xdr:rowOff>
    </xdr:from>
    <xdr:to>
      <xdr:col>23</xdr:col>
      <xdr:colOff>85725</xdr:colOff>
      <xdr:row>34</xdr:row>
      <xdr:rowOff>113919</xdr:rowOff>
    </xdr:to>
    <xdr:cxnSp macro="">
      <xdr:nvCxnSpPr>
        <xdr:cNvPr id="87" name="直線コネクタ 86"/>
        <xdr:cNvCxnSpPr/>
      </xdr:nvCxnSpPr>
      <xdr:spPr>
        <a:xfrm flipV="1">
          <a:off x="3588385" y="6494653"/>
          <a:ext cx="6197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132207</xdr:rowOff>
    </xdr:from>
    <xdr:to>
      <xdr:col>15</xdr:col>
      <xdr:colOff>187325</xdr:colOff>
      <xdr:row>35</xdr:row>
      <xdr:rowOff>62357</xdr:rowOff>
    </xdr:to>
    <xdr:sp macro="" textlink="">
      <xdr:nvSpPr>
        <xdr:cNvPr id="88" name="楕円 87"/>
        <xdr:cNvSpPr/>
      </xdr:nvSpPr>
      <xdr:spPr>
        <a:xfrm>
          <a:off x="2867025" y="65863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113919</xdr:rowOff>
    </xdr:from>
    <xdr:to>
      <xdr:col>19</xdr:col>
      <xdr:colOff>136525</xdr:colOff>
      <xdr:row>35</xdr:row>
      <xdr:rowOff>11557</xdr:rowOff>
    </xdr:to>
    <xdr:cxnSp macro="">
      <xdr:nvCxnSpPr>
        <xdr:cNvPr id="89" name="直線コネクタ 88"/>
        <xdr:cNvCxnSpPr/>
      </xdr:nvCxnSpPr>
      <xdr:spPr>
        <a:xfrm flipV="1">
          <a:off x="2917825" y="6568059"/>
          <a:ext cx="67056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0" name="n_1aveValue有形固定資産減価償却率"/>
        <xdr:cNvSpPr txBox="1"/>
      </xdr:nvSpPr>
      <xdr:spPr>
        <a:xfrm>
          <a:off x="3395989"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91" name="n_2aveValue有形固定資産減価償却率"/>
        <xdr:cNvSpPr txBox="1"/>
      </xdr:nvSpPr>
      <xdr:spPr>
        <a:xfrm>
          <a:off x="2738129" y="587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2" name="n_3aveValue有形固定資産減価償却率"/>
        <xdr:cNvSpPr txBox="1"/>
      </xdr:nvSpPr>
      <xdr:spPr>
        <a:xfrm>
          <a:off x="2067569" y="58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155846</xdr:rowOff>
    </xdr:from>
    <xdr:ext cx="405111" cy="259045"/>
    <xdr:sp macro="" textlink="">
      <xdr:nvSpPr>
        <xdr:cNvPr id="93" name="n_1mainValue有形固定資産減価償却率"/>
        <xdr:cNvSpPr txBox="1"/>
      </xdr:nvSpPr>
      <xdr:spPr>
        <a:xfrm>
          <a:off x="3395989" y="660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53484</xdr:rowOff>
    </xdr:from>
    <xdr:ext cx="405111" cy="259045"/>
    <xdr:sp macro="" textlink="">
      <xdr:nvSpPr>
        <xdr:cNvPr id="94" name="n_2mainValue有形固定資産減価償却率"/>
        <xdr:cNvSpPr txBox="1"/>
      </xdr:nvSpPr>
      <xdr:spPr>
        <a:xfrm>
          <a:off x="2738129" y="667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債務償還比率は類似団体平均の</a:t>
          </a:r>
          <a:r>
            <a:rPr kumimoji="1" lang="en-US" altLang="ja-JP" sz="1100">
              <a:latin typeface="ＭＳ Ｐゴシック" panose="020B0600070205080204" pitchFamily="50" charset="-128"/>
              <a:ea typeface="ＭＳ Ｐゴシック" panose="020B0600070205080204" pitchFamily="50" charset="-128"/>
            </a:rPr>
            <a:t>642.4</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281.7</a:t>
          </a:r>
          <a:r>
            <a:rPr kumimoji="1" lang="ja-JP" altLang="en-US" sz="1100">
              <a:latin typeface="ＭＳ Ｐゴシック" panose="020B0600070205080204" pitchFamily="50" charset="-128"/>
              <a:ea typeface="ＭＳ Ｐゴシック" panose="020B0600070205080204" pitchFamily="50" charset="-128"/>
            </a:rPr>
            <a:t>％下回っており，充当可能財源を除いた将来負担額に対する経常一般財源等（経常経費充当財源等を除く）の割合が類似団体に比べ高くなっている。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3" name="直線コネクタ 122"/>
        <xdr:cNvCxnSpPr/>
      </xdr:nvCxnSpPr>
      <xdr:spPr>
        <a:xfrm flipV="1">
          <a:off x="13027660" y="5176238"/>
          <a:ext cx="1269" cy="142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6" name="債務償還比率最大値テキスト"/>
        <xdr:cNvSpPr txBox="1"/>
      </xdr:nvSpPr>
      <xdr:spPr>
        <a:xfrm>
          <a:off x="13080365" y="49552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7" name="直線コネクタ 126"/>
        <xdr:cNvCxnSpPr/>
      </xdr:nvCxnSpPr>
      <xdr:spPr>
        <a:xfrm>
          <a:off x="12963525" y="5176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8" name="債務償還比率平均値テキスト"/>
        <xdr:cNvSpPr txBox="1"/>
      </xdr:nvSpPr>
      <xdr:spPr>
        <a:xfrm>
          <a:off x="13080365" y="5654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9" name="フローチャート: 判断 128"/>
        <xdr:cNvSpPr/>
      </xdr:nvSpPr>
      <xdr:spPr>
        <a:xfrm>
          <a:off x="13001625" y="57993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30" name="フローチャート: 判断 129"/>
        <xdr:cNvSpPr/>
      </xdr:nvSpPr>
      <xdr:spPr>
        <a:xfrm>
          <a:off x="12359005" y="578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10802</xdr:rowOff>
    </xdr:from>
    <xdr:to>
      <xdr:col>76</xdr:col>
      <xdr:colOff>73025</xdr:colOff>
      <xdr:row>32</xdr:row>
      <xdr:rowOff>112402</xdr:rowOff>
    </xdr:to>
    <xdr:sp macro="" textlink="">
      <xdr:nvSpPr>
        <xdr:cNvPr id="136" name="楕円 135"/>
        <xdr:cNvSpPr/>
      </xdr:nvSpPr>
      <xdr:spPr>
        <a:xfrm>
          <a:off x="13001625" y="61296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160679</xdr:rowOff>
    </xdr:from>
    <xdr:ext cx="469744" cy="259045"/>
    <xdr:sp macro="" textlink="">
      <xdr:nvSpPr>
        <xdr:cNvPr id="137" name="債務償還比率該当値テキスト"/>
        <xdr:cNvSpPr txBox="1"/>
      </xdr:nvSpPr>
      <xdr:spPr>
        <a:xfrm>
          <a:off x="13080365" y="611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17519</xdr:rowOff>
    </xdr:from>
    <xdr:to>
      <xdr:col>72</xdr:col>
      <xdr:colOff>123825</xdr:colOff>
      <xdr:row>32</xdr:row>
      <xdr:rowOff>119119</xdr:rowOff>
    </xdr:to>
    <xdr:sp macro="" textlink="">
      <xdr:nvSpPr>
        <xdr:cNvPr id="138" name="楕円 137"/>
        <xdr:cNvSpPr/>
      </xdr:nvSpPr>
      <xdr:spPr>
        <a:xfrm>
          <a:off x="12359005" y="61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61602</xdr:rowOff>
    </xdr:from>
    <xdr:to>
      <xdr:col>76</xdr:col>
      <xdr:colOff>22225</xdr:colOff>
      <xdr:row>32</xdr:row>
      <xdr:rowOff>68319</xdr:rowOff>
    </xdr:to>
    <xdr:cxnSp macro="">
      <xdr:nvCxnSpPr>
        <xdr:cNvPr id="139" name="直線コネクタ 138"/>
        <xdr:cNvCxnSpPr/>
      </xdr:nvCxnSpPr>
      <xdr:spPr>
        <a:xfrm flipV="1">
          <a:off x="12409805" y="6180462"/>
          <a:ext cx="61976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40" name="n_1aveValue債務償還比率"/>
        <xdr:cNvSpPr txBox="1"/>
      </xdr:nvSpPr>
      <xdr:spPr>
        <a:xfrm>
          <a:off x="12185092" y="55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110246</xdr:rowOff>
    </xdr:from>
    <xdr:ext cx="469744" cy="259045"/>
    <xdr:sp macro="" textlink="">
      <xdr:nvSpPr>
        <xdr:cNvPr id="141" name="n_1mainValue債務償還比率"/>
        <xdr:cNvSpPr txBox="1"/>
      </xdr:nvSpPr>
      <xdr:spPr>
        <a:xfrm>
          <a:off x="12185092" y="62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469,960
460,550
518.14
173,533,121
165,925,591
786,527
101,600,797
139,455,551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086225" y="56292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12496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02082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12496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020820" y="562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12496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03606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7399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74930</xdr:rowOff>
    </xdr:from>
    <xdr:to>
      <xdr:col>24</xdr:col>
      <xdr:colOff>114300</xdr:colOff>
      <xdr:row>40</xdr:row>
      <xdr:rowOff>5080</xdr:rowOff>
    </xdr:to>
    <xdr:sp macro="" textlink="">
      <xdr:nvSpPr>
        <xdr:cNvPr id="71" name="楕円 70"/>
        <xdr:cNvSpPr/>
      </xdr:nvSpPr>
      <xdr:spPr>
        <a:xfrm>
          <a:off x="403606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53357</xdr:rowOff>
    </xdr:from>
    <xdr:ext cx="405111" cy="259045"/>
    <xdr:sp macro="" textlink="">
      <xdr:nvSpPr>
        <xdr:cNvPr id="72" name="【道路】&#10;有形固定資産減価償却率該当値テキスト"/>
        <xdr:cNvSpPr txBox="1"/>
      </xdr:nvSpPr>
      <xdr:spPr>
        <a:xfrm>
          <a:off x="412496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109220</xdr:rowOff>
    </xdr:from>
    <xdr:to>
      <xdr:col>20</xdr:col>
      <xdr:colOff>38100</xdr:colOff>
      <xdr:row>40</xdr:row>
      <xdr:rowOff>39370</xdr:rowOff>
    </xdr:to>
    <xdr:sp macro="" textlink="">
      <xdr:nvSpPr>
        <xdr:cNvPr id="73" name="楕円 72"/>
        <xdr:cNvSpPr/>
      </xdr:nvSpPr>
      <xdr:spPr>
        <a:xfrm>
          <a:off x="3312160" y="664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39</xdr:row>
      <xdr:rowOff>160020</xdr:rowOff>
    </xdr:to>
    <xdr:cxnSp macro="">
      <xdr:nvCxnSpPr>
        <xdr:cNvPr id="74" name="直線コネクタ 73"/>
        <xdr:cNvCxnSpPr/>
      </xdr:nvCxnSpPr>
      <xdr:spPr>
        <a:xfrm flipV="1">
          <a:off x="3355340" y="666369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145415</xdr:rowOff>
    </xdr:from>
    <xdr:to>
      <xdr:col>15</xdr:col>
      <xdr:colOff>101600</xdr:colOff>
      <xdr:row>40</xdr:row>
      <xdr:rowOff>75565</xdr:rowOff>
    </xdr:to>
    <xdr:sp macro="" textlink="">
      <xdr:nvSpPr>
        <xdr:cNvPr id="75" name="楕円 74"/>
        <xdr:cNvSpPr/>
      </xdr:nvSpPr>
      <xdr:spPr>
        <a:xfrm>
          <a:off x="2514600" y="6683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160020</xdr:rowOff>
    </xdr:from>
    <xdr:to>
      <xdr:col>19</xdr:col>
      <xdr:colOff>177800</xdr:colOff>
      <xdr:row>40</xdr:row>
      <xdr:rowOff>24765</xdr:rowOff>
    </xdr:to>
    <xdr:cxnSp macro="">
      <xdr:nvCxnSpPr>
        <xdr:cNvPr id="76" name="直線コネクタ 75"/>
        <xdr:cNvCxnSpPr/>
      </xdr:nvCxnSpPr>
      <xdr:spPr>
        <a:xfrm flipV="1">
          <a:off x="2565400" y="669798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17056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3857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61100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30497</xdr:rowOff>
    </xdr:from>
    <xdr:ext cx="405111" cy="259045"/>
    <xdr:sp macro="" textlink="">
      <xdr:nvSpPr>
        <xdr:cNvPr id="80" name="n_1mainValue【道路】&#10;有形固定資産減価償却率"/>
        <xdr:cNvSpPr txBox="1"/>
      </xdr:nvSpPr>
      <xdr:spPr>
        <a:xfrm>
          <a:off x="317056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66692</xdr:rowOff>
    </xdr:from>
    <xdr:ext cx="405111" cy="259045"/>
    <xdr:sp macro="" textlink="">
      <xdr:nvSpPr>
        <xdr:cNvPr id="81" name="n_2mainValue【道路】&#10;有形固定資産減価償却率"/>
        <xdr:cNvSpPr txBox="1"/>
      </xdr:nvSpPr>
      <xdr:spPr>
        <a:xfrm>
          <a:off x="238570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9219565" y="5694159"/>
          <a:ext cx="0" cy="130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9258300" y="700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9154160" y="699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9258300" y="547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9154160" y="5694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8" name="【道路】&#10;一人当たり延長平均値テキスト"/>
        <xdr:cNvSpPr txBox="1"/>
      </xdr:nvSpPr>
      <xdr:spPr>
        <a:xfrm>
          <a:off x="9258300" y="678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9192260" y="6810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8445500" y="6825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7670800" y="6833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6873240" y="6828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87967</xdr:rowOff>
    </xdr:from>
    <xdr:to>
      <xdr:col>55</xdr:col>
      <xdr:colOff>50800</xdr:colOff>
      <xdr:row>41</xdr:row>
      <xdr:rowOff>18117</xdr:rowOff>
    </xdr:to>
    <xdr:sp macro="" textlink="">
      <xdr:nvSpPr>
        <xdr:cNvPr id="118" name="楕円 117"/>
        <xdr:cNvSpPr/>
      </xdr:nvSpPr>
      <xdr:spPr>
        <a:xfrm>
          <a:off x="9192260" y="67935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110844</xdr:rowOff>
    </xdr:from>
    <xdr:ext cx="469744" cy="259045"/>
    <xdr:sp macro="" textlink="">
      <xdr:nvSpPr>
        <xdr:cNvPr id="119" name="【道路】&#10;一人当たり延長該当値テキスト"/>
        <xdr:cNvSpPr txBox="1"/>
      </xdr:nvSpPr>
      <xdr:spPr>
        <a:xfrm>
          <a:off x="9258300" y="664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88357</xdr:rowOff>
    </xdr:from>
    <xdr:to>
      <xdr:col>50</xdr:col>
      <xdr:colOff>165100</xdr:colOff>
      <xdr:row>41</xdr:row>
      <xdr:rowOff>18507</xdr:rowOff>
    </xdr:to>
    <xdr:sp macro="" textlink="">
      <xdr:nvSpPr>
        <xdr:cNvPr id="120" name="楕円 119"/>
        <xdr:cNvSpPr/>
      </xdr:nvSpPr>
      <xdr:spPr>
        <a:xfrm>
          <a:off x="8445500" y="6793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138767</xdr:rowOff>
    </xdr:from>
    <xdr:to>
      <xdr:col>55</xdr:col>
      <xdr:colOff>0</xdr:colOff>
      <xdr:row>40</xdr:row>
      <xdr:rowOff>139157</xdr:rowOff>
    </xdr:to>
    <xdr:cxnSp macro="">
      <xdr:nvCxnSpPr>
        <xdr:cNvPr id="121" name="直線コネクタ 120"/>
        <xdr:cNvCxnSpPr/>
      </xdr:nvCxnSpPr>
      <xdr:spPr>
        <a:xfrm flipV="1">
          <a:off x="8496300" y="6844367"/>
          <a:ext cx="7239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88677</xdr:rowOff>
    </xdr:from>
    <xdr:to>
      <xdr:col>46</xdr:col>
      <xdr:colOff>38100</xdr:colOff>
      <xdr:row>41</xdr:row>
      <xdr:rowOff>18827</xdr:rowOff>
    </xdr:to>
    <xdr:sp macro="" textlink="">
      <xdr:nvSpPr>
        <xdr:cNvPr id="122" name="楕円 121"/>
        <xdr:cNvSpPr/>
      </xdr:nvSpPr>
      <xdr:spPr>
        <a:xfrm>
          <a:off x="7670800" y="6794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139157</xdr:rowOff>
    </xdr:from>
    <xdr:to>
      <xdr:col>50</xdr:col>
      <xdr:colOff>114300</xdr:colOff>
      <xdr:row>40</xdr:row>
      <xdr:rowOff>139477</xdr:rowOff>
    </xdr:to>
    <xdr:cxnSp macro="">
      <xdr:nvCxnSpPr>
        <xdr:cNvPr id="123" name="直線コネクタ 122"/>
        <xdr:cNvCxnSpPr/>
      </xdr:nvCxnSpPr>
      <xdr:spPr>
        <a:xfrm flipV="1">
          <a:off x="7713980" y="6844757"/>
          <a:ext cx="78232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8271587" y="691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7509587" y="69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6712027" y="66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35034</xdr:rowOff>
    </xdr:from>
    <xdr:ext cx="469744" cy="259045"/>
    <xdr:sp macro="" textlink="">
      <xdr:nvSpPr>
        <xdr:cNvPr id="127" name="n_1mainValue【道路】&#10;一人当たり延長"/>
        <xdr:cNvSpPr txBox="1"/>
      </xdr:nvSpPr>
      <xdr:spPr>
        <a:xfrm>
          <a:off x="8271587" y="657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35354</xdr:rowOff>
    </xdr:from>
    <xdr:ext cx="469744" cy="259045"/>
    <xdr:sp macro="" textlink="">
      <xdr:nvSpPr>
        <xdr:cNvPr id="128" name="n_2mainValue【道路】&#10;一人当たり延長"/>
        <xdr:cNvSpPr txBox="1"/>
      </xdr:nvSpPr>
      <xdr:spPr>
        <a:xfrm>
          <a:off x="7509587" y="65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086225" y="940879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12496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020820" y="10586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12496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020820" y="9408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124960" y="966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036060" y="9683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312160" y="9710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514600" y="9716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7399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34925</xdr:rowOff>
    </xdr:from>
    <xdr:to>
      <xdr:col>24</xdr:col>
      <xdr:colOff>114300</xdr:colOff>
      <xdr:row>57</xdr:row>
      <xdr:rowOff>136525</xdr:rowOff>
    </xdr:to>
    <xdr:sp macro="" textlink="">
      <xdr:nvSpPr>
        <xdr:cNvPr id="167" name="楕円 166"/>
        <xdr:cNvSpPr/>
      </xdr:nvSpPr>
      <xdr:spPr>
        <a:xfrm>
          <a:off x="403606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57802</xdr:rowOff>
    </xdr:from>
    <xdr:ext cx="405111" cy="259045"/>
    <xdr:sp macro="" textlink="">
      <xdr:nvSpPr>
        <xdr:cNvPr id="168" name="【橋りょう・トンネル】&#10;有形固定資産減価償却率該当値テキスト"/>
        <xdr:cNvSpPr txBox="1"/>
      </xdr:nvSpPr>
      <xdr:spPr>
        <a:xfrm>
          <a:off x="4124960"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63500</xdr:rowOff>
    </xdr:from>
    <xdr:to>
      <xdr:col>20</xdr:col>
      <xdr:colOff>38100</xdr:colOff>
      <xdr:row>57</xdr:row>
      <xdr:rowOff>165100</xdr:rowOff>
    </xdr:to>
    <xdr:sp macro="" textlink="">
      <xdr:nvSpPr>
        <xdr:cNvPr id="169" name="楕円 168"/>
        <xdr:cNvSpPr/>
      </xdr:nvSpPr>
      <xdr:spPr>
        <a:xfrm>
          <a:off x="3312160" y="9618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85725</xdr:rowOff>
    </xdr:from>
    <xdr:to>
      <xdr:col>24</xdr:col>
      <xdr:colOff>63500</xdr:colOff>
      <xdr:row>57</xdr:row>
      <xdr:rowOff>114300</xdr:rowOff>
    </xdr:to>
    <xdr:cxnSp macro="">
      <xdr:nvCxnSpPr>
        <xdr:cNvPr id="170" name="直線コネクタ 169"/>
        <xdr:cNvCxnSpPr/>
      </xdr:nvCxnSpPr>
      <xdr:spPr>
        <a:xfrm flipV="1">
          <a:off x="3355340" y="964120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90170</xdr:rowOff>
    </xdr:from>
    <xdr:to>
      <xdr:col>15</xdr:col>
      <xdr:colOff>101600</xdr:colOff>
      <xdr:row>58</xdr:row>
      <xdr:rowOff>20320</xdr:rowOff>
    </xdr:to>
    <xdr:sp macro="" textlink="">
      <xdr:nvSpPr>
        <xdr:cNvPr id="171" name="楕円 170"/>
        <xdr:cNvSpPr/>
      </xdr:nvSpPr>
      <xdr:spPr>
        <a:xfrm>
          <a:off x="2514600" y="964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57</xdr:row>
      <xdr:rowOff>140970</xdr:rowOff>
    </xdr:to>
    <xdr:cxnSp macro="">
      <xdr:nvCxnSpPr>
        <xdr:cNvPr id="172" name="直線コネクタ 171"/>
        <xdr:cNvCxnSpPr/>
      </xdr:nvCxnSpPr>
      <xdr:spPr>
        <a:xfrm flipV="1">
          <a:off x="2565400" y="966978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170564" y="979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385704" y="980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6110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10177</xdr:rowOff>
    </xdr:from>
    <xdr:ext cx="405111" cy="259045"/>
    <xdr:sp macro="" textlink="">
      <xdr:nvSpPr>
        <xdr:cNvPr id="176" name="n_1mainValue【橋りょう・トンネル】&#10;有形固定資産減価償却率"/>
        <xdr:cNvSpPr txBox="1"/>
      </xdr:nvSpPr>
      <xdr:spPr>
        <a:xfrm>
          <a:off x="317056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36847</xdr:rowOff>
    </xdr:from>
    <xdr:ext cx="405111" cy="259045"/>
    <xdr:sp macro="" textlink="">
      <xdr:nvSpPr>
        <xdr:cNvPr id="177" name="n_2mainValue【橋りょう・トンネル】&#10;有形固定資産減価償却率"/>
        <xdr:cNvSpPr txBox="1"/>
      </xdr:nvSpPr>
      <xdr:spPr>
        <a:xfrm>
          <a:off x="2385704"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9219565" y="9633954"/>
          <a:ext cx="0" cy="1094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9258300" y="107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9154160" y="10728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9258300" y="941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9154160" y="9633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9258300" y="10247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9192260" y="10269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8445500" y="102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7670800" y="102645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6873240" y="102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43986</xdr:rowOff>
    </xdr:from>
    <xdr:to>
      <xdr:col>55</xdr:col>
      <xdr:colOff>50800</xdr:colOff>
      <xdr:row>60</xdr:row>
      <xdr:rowOff>145586</xdr:rowOff>
    </xdr:to>
    <xdr:sp macro="" textlink="">
      <xdr:nvSpPr>
        <xdr:cNvPr id="214" name="楕円 213"/>
        <xdr:cNvSpPr/>
      </xdr:nvSpPr>
      <xdr:spPr>
        <a:xfrm>
          <a:off x="9192260" y="10102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66863</xdr:rowOff>
    </xdr:from>
    <xdr:ext cx="599010" cy="259045"/>
    <xdr:sp macro="" textlink="">
      <xdr:nvSpPr>
        <xdr:cNvPr id="215" name="【橋りょう・トンネル】&#10;一人当たり有形固定資産（償却資産）額該当値テキスト"/>
        <xdr:cNvSpPr txBox="1"/>
      </xdr:nvSpPr>
      <xdr:spPr>
        <a:xfrm>
          <a:off x="9258300" y="995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45171</xdr:rowOff>
    </xdr:from>
    <xdr:to>
      <xdr:col>50</xdr:col>
      <xdr:colOff>165100</xdr:colOff>
      <xdr:row>60</xdr:row>
      <xdr:rowOff>146771</xdr:rowOff>
    </xdr:to>
    <xdr:sp macro="" textlink="">
      <xdr:nvSpPr>
        <xdr:cNvPr id="216" name="楕円 215"/>
        <xdr:cNvSpPr/>
      </xdr:nvSpPr>
      <xdr:spPr>
        <a:xfrm>
          <a:off x="8445500" y="101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94786</xdr:rowOff>
    </xdr:from>
    <xdr:to>
      <xdr:col>55</xdr:col>
      <xdr:colOff>0</xdr:colOff>
      <xdr:row>60</xdr:row>
      <xdr:rowOff>95971</xdr:rowOff>
    </xdr:to>
    <xdr:cxnSp macro="">
      <xdr:nvCxnSpPr>
        <xdr:cNvPr id="217" name="直線コネクタ 216"/>
        <xdr:cNvCxnSpPr/>
      </xdr:nvCxnSpPr>
      <xdr:spPr>
        <a:xfrm flipV="1">
          <a:off x="8496300" y="10153186"/>
          <a:ext cx="7239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47603</xdr:rowOff>
    </xdr:from>
    <xdr:to>
      <xdr:col>46</xdr:col>
      <xdr:colOff>38100</xdr:colOff>
      <xdr:row>60</xdr:row>
      <xdr:rowOff>149203</xdr:rowOff>
    </xdr:to>
    <xdr:sp macro="" textlink="">
      <xdr:nvSpPr>
        <xdr:cNvPr id="218" name="楕円 217"/>
        <xdr:cNvSpPr/>
      </xdr:nvSpPr>
      <xdr:spPr>
        <a:xfrm>
          <a:off x="7670800" y="101060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95971</xdr:rowOff>
    </xdr:from>
    <xdr:to>
      <xdr:col>50</xdr:col>
      <xdr:colOff>114300</xdr:colOff>
      <xdr:row>60</xdr:row>
      <xdr:rowOff>98403</xdr:rowOff>
    </xdr:to>
    <xdr:cxnSp macro="">
      <xdr:nvCxnSpPr>
        <xdr:cNvPr id="219" name="直線コネクタ 218"/>
        <xdr:cNvCxnSpPr/>
      </xdr:nvCxnSpPr>
      <xdr:spPr>
        <a:xfrm flipV="1">
          <a:off x="7713980" y="10154371"/>
          <a:ext cx="78232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8239271" y="1036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7477271" y="103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6702571" y="1002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163298</xdr:rowOff>
    </xdr:from>
    <xdr:ext cx="599010" cy="259045"/>
    <xdr:sp macro="" textlink="">
      <xdr:nvSpPr>
        <xdr:cNvPr id="223" name="n_1mainValue【橋りょう・トンネル】&#10;一人当たり有形固定資産（償却資産）額"/>
        <xdr:cNvSpPr txBox="1"/>
      </xdr:nvSpPr>
      <xdr:spPr>
        <a:xfrm>
          <a:off x="8214575" y="988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165730</xdr:rowOff>
    </xdr:from>
    <xdr:ext cx="599010" cy="259045"/>
    <xdr:sp macro="" textlink="">
      <xdr:nvSpPr>
        <xdr:cNvPr id="224" name="n_2mainValue【橋りょう・トンネル】&#10;一人当たり有形固定資産（償却資産）額"/>
        <xdr:cNvSpPr txBox="1"/>
      </xdr:nvSpPr>
      <xdr:spPr>
        <a:xfrm>
          <a:off x="7444955" y="988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086225" y="1305306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124960" y="1451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02082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12496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02082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124960" y="13413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036060" y="13562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31216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73990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64" name="楕円 263"/>
        <xdr:cNvSpPr/>
      </xdr:nvSpPr>
      <xdr:spPr>
        <a:xfrm>
          <a:off x="403606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265" name="【公営住宅】&#10;有形固定資産減価償却率該当値テキスト"/>
        <xdr:cNvSpPr txBox="1"/>
      </xdr:nvSpPr>
      <xdr:spPr>
        <a:xfrm>
          <a:off x="4124960" y="1360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66" name="楕円 265"/>
        <xdr:cNvSpPr/>
      </xdr:nvSpPr>
      <xdr:spPr>
        <a:xfrm>
          <a:off x="3312160" y="1369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163830</xdr:rowOff>
    </xdr:to>
    <xdr:cxnSp macro="">
      <xdr:nvCxnSpPr>
        <xdr:cNvPr id="267" name="直線コネクタ 266"/>
        <xdr:cNvCxnSpPr/>
      </xdr:nvCxnSpPr>
      <xdr:spPr>
        <a:xfrm flipV="1">
          <a:off x="3355340" y="1367409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268" name="楕円 267"/>
        <xdr:cNvSpPr/>
      </xdr:nvSpPr>
      <xdr:spPr>
        <a:xfrm>
          <a:off x="2514600" y="137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68580</xdr:rowOff>
    </xdr:to>
    <xdr:cxnSp macro="">
      <xdr:nvCxnSpPr>
        <xdr:cNvPr id="269" name="直線コネクタ 268"/>
        <xdr:cNvCxnSpPr/>
      </xdr:nvCxnSpPr>
      <xdr:spPr>
        <a:xfrm flipV="1">
          <a:off x="2565400" y="13742670"/>
          <a:ext cx="78994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17056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3857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61100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34307</xdr:rowOff>
    </xdr:from>
    <xdr:ext cx="405111" cy="259045"/>
    <xdr:sp macro="" textlink="">
      <xdr:nvSpPr>
        <xdr:cNvPr id="273" name="n_1mainValue【公営住宅】&#10;有形固定資産減価償却率"/>
        <xdr:cNvSpPr txBox="1"/>
      </xdr:nvSpPr>
      <xdr:spPr>
        <a:xfrm>
          <a:off x="317056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274" name="n_2mainValue【公営住宅】&#10;有形固定資産減価償却率"/>
        <xdr:cNvSpPr txBox="1"/>
      </xdr:nvSpPr>
      <xdr:spPr>
        <a:xfrm>
          <a:off x="2385704" y="1385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9219565" y="13124688"/>
          <a:ext cx="0" cy="140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9258300" y="1290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9154160" y="13124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9258300" y="1381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9192260" y="13957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844550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687324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84074</xdr:rowOff>
    </xdr:from>
    <xdr:to>
      <xdr:col>55</xdr:col>
      <xdr:colOff>50800</xdr:colOff>
      <xdr:row>85</xdr:row>
      <xdr:rowOff>14224</xdr:rowOff>
    </xdr:to>
    <xdr:sp macro="" textlink="">
      <xdr:nvSpPr>
        <xdr:cNvPr id="313" name="楕円 312"/>
        <xdr:cNvSpPr/>
      </xdr:nvSpPr>
      <xdr:spPr>
        <a:xfrm>
          <a:off x="9192260" y="14165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62501</xdr:rowOff>
    </xdr:from>
    <xdr:ext cx="469744" cy="259045"/>
    <xdr:sp macro="" textlink="">
      <xdr:nvSpPr>
        <xdr:cNvPr id="314" name="【公営住宅】&#10;一人当たり面積該当値テキスト"/>
        <xdr:cNvSpPr txBox="1"/>
      </xdr:nvSpPr>
      <xdr:spPr>
        <a:xfrm>
          <a:off x="9258300" y="1414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84837</xdr:rowOff>
    </xdr:from>
    <xdr:to>
      <xdr:col>50</xdr:col>
      <xdr:colOff>165100</xdr:colOff>
      <xdr:row>85</xdr:row>
      <xdr:rowOff>14987</xdr:rowOff>
    </xdr:to>
    <xdr:sp macro="" textlink="">
      <xdr:nvSpPr>
        <xdr:cNvPr id="315" name="楕円 314"/>
        <xdr:cNvSpPr/>
      </xdr:nvSpPr>
      <xdr:spPr>
        <a:xfrm>
          <a:off x="8445500" y="14166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134874</xdr:rowOff>
    </xdr:from>
    <xdr:to>
      <xdr:col>55</xdr:col>
      <xdr:colOff>0</xdr:colOff>
      <xdr:row>84</xdr:row>
      <xdr:rowOff>135637</xdr:rowOff>
    </xdr:to>
    <xdr:cxnSp macro="">
      <xdr:nvCxnSpPr>
        <xdr:cNvPr id="316" name="直線コネクタ 315"/>
        <xdr:cNvCxnSpPr/>
      </xdr:nvCxnSpPr>
      <xdr:spPr>
        <a:xfrm flipV="1">
          <a:off x="8496300" y="14216634"/>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84837</xdr:rowOff>
    </xdr:from>
    <xdr:to>
      <xdr:col>46</xdr:col>
      <xdr:colOff>38100</xdr:colOff>
      <xdr:row>85</xdr:row>
      <xdr:rowOff>14987</xdr:rowOff>
    </xdr:to>
    <xdr:sp macro="" textlink="">
      <xdr:nvSpPr>
        <xdr:cNvPr id="317" name="楕円 316"/>
        <xdr:cNvSpPr/>
      </xdr:nvSpPr>
      <xdr:spPr>
        <a:xfrm>
          <a:off x="7670800" y="14166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135637</xdr:rowOff>
    </xdr:from>
    <xdr:to>
      <xdr:col>50</xdr:col>
      <xdr:colOff>114300</xdr:colOff>
      <xdr:row>84</xdr:row>
      <xdr:rowOff>135637</xdr:rowOff>
    </xdr:to>
    <xdr:cxnSp macro="">
      <xdr:nvCxnSpPr>
        <xdr:cNvPr id="318" name="直線コネクタ 317"/>
        <xdr:cNvCxnSpPr/>
      </xdr:nvCxnSpPr>
      <xdr:spPr>
        <a:xfrm>
          <a:off x="7713980" y="1421739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19" name="n_1aveValue【公営住宅】&#10;一人当たり面積"/>
        <xdr:cNvSpPr txBox="1"/>
      </xdr:nvSpPr>
      <xdr:spPr>
        <a:xfrm>
          <a:off x="8271587" y="137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20" name="n_2aveValue【公営住宅】&#10;一人当たり面積"/>
        <xdr:cNvSpPr txBox="1"/>
      </xdr:nvSpPr>
      <xdr:spPr>
        <a:xfrm>
          <a:off x="7509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6712027" y="137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6114</xdr:rowOff>
    </xdr:from>
    <xdr:ext cx="469744" cy="259045"/>
    <xdr:sp macro="" textlink="">
      <xdr:nvSpPr>
        <xdr:cNvPr id="322" name="n_1mainValue【公営住宅】&#10;一人当たり面積"/>
        <xdr:cNvSpPr txBox="1"/>
      </xdr:nvSpPr>
      <xdr:spPr>
        <a:xfrm>
          <a:off x="8271587" y="142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6114</xdr:rowOff>
    </xdr:from>
    <xdr:ext cx="469744" cy="259045"/>
    <xdr:sp macro="" textlink="">
      <xdr:nvSpPr>
        <xdr:cNvPr id="323" name="n_2mainValue【公営住宅】&#10;一人当たり面積"/>
        <xdr:cNvSpPr txBox="1"/>
      </xdr:nvSpPr>
      <xdr:spPr>
        <a:xfrm>
          <a:off x="7509587" y="142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086225" y="16889730"/>
          <a:ext cx="0" cy="1215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124960" y="1810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020820" y="1810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124960" y="1666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020820" y="16889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53" name="【港湾・漁港】&#10;有形固定資産減価償却率平均値テキスト"/>
        <xdr:cNvSpPr txBox="1"/>
      </xdr:nvSpPr>
      <xdr:spPr>
        <a:xfrm>
          <a:off x="4124960" y="17278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03606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312160" y="17345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51460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739900" y="1773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118745</xdr:rowOff>
    </xdr:from>
    <xdr:to>
      <xdr:col>24</xdr:col>
      <xdr:colOff>114300</xdr:colOff>
      <xdr:row>103</xdr:row>
      <xdr:rowOff>48895</xdr:rowOff>
    </xdr:to>
    <xdr:sp macro="" textlink="">
      <xdr:nvSpPr>
        <xdr:cNvPr id="363" name="楕円 362"/>
        <xdr:cNvSpPr/>
      </xdr:nvSpPr>
      <xdr:spPr>
        <a:xfrm>
          <a:off x="4036060" y="17218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141622</xdr:rowOff>
    </xdr:from>
    <xdr:ext cx="405111" cy="259045"/>
    <xdr:sp macro="" textlink="">
      <xdr:nvSpPr>
        <xdr:cNvPr id="364" name="【港湾・漁港】&#10;有形固定資産減価償却率該当値テキスト"/>
        <xdr:cNvSpPr txBox="1"/>
      </xdr:nvSpPr>
      <xdr:spPr>
        <a:xfrm>
          <a:off x="4124960"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147320</xdr:rowOff>
    </xdr:from>
    <xdr:to>
      <xdr:col>20</xdr:col>
      <xdr:colOff>38100</xdr:colOff>
      <xdr:row>103</xdr:row>
      <xdr:rowOff>77470</xdr:rowOff>
    </xdr:to>
    <xdr:sp macro="" textlink="">
      <xdr:nvSpPr>
        <xdr:cNvPr id="365" name="楕円 364"/>
        <xdr:cNvSpPr/>
      </xdr:nvSpPr>
      <xdr:spPr>
        <a:xfrm>
          <a:off x="3312160" y="17246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169545</xdr:rowOff>
    </xdr:from>
    <xdr:to>
      <xdr:col>24</xdr:col>
      <xdr:colOff>63500</xdr:colOff>
      <xdr:row>103</xdr:row>
      <xdr:rowOff>26670</xdr:rowOff>
    </xdr:to>
    <xdr:cxnSp macro="">
      <xdr:nvCxnSpPr>
        <xdr:cNvPr id="366" name="直線コネクタ 365"/>
        <xdr:cNvCxnSpPr/>
      </xdr:nvCxnSpPr>
      <xdr:spPr>
        <a:xfrm flipV="1">
          <a:off x="3355340" y="1726882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168275</xdr:rowOff>
    </xdr:from>
    <xdr:to>
      <xdr:col>15</xdr:col>
      <xdr:colOff>101600</xdr:colOff>
      <xdr:row>103</xdr:row>
      <xdr:rowOff>98425</xdr:rowOff>
    </xdr:to>
    <xdr:sp macro="" textlink="">
      <xdr:nvSpPr>
        <xdr:cNvPr id="367" name="楕円 366"/>
        <xdr:cNvSpPr/>
      </xdr:nvSpPr>
      <xdr:spPr>
        <a:xfrm>
          <a:off x="2514600" y="17267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26670</xdr:rowOff>
    </xdr:from>
    <xdr:to>
      <xdr:col>19</xdr:col>
      <xdr:colOff>177800</xdr:colOff>
      <xdr:row>103</xdr:row>
      <xdr:rowOff>47625</xdr:rowOff>
    </xdr:to>
    <xdr:cxnSp macro="">
      <xdr:nvCxnSpPr>
        <xdr:cNvPr id="368" name="直線コネクタ 367"/>
        <xdr:cNvCxnSpPr/>
      </xdr:nvCxnSpPr>
      <xdr:spPr>
        <a:xfrm flipV="1">
          <a:off x="2565400" y="1729359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xdr:cNvSpPr txBox="1"/>
      </xdr:nvSpPr>
      <xdr:spPr>
        <a:xfrm>
          <a:off x="3170564" y="1743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xdr:cNvSpPr txBox="1"/>
      </xdr:nvSpPr>
      <xdr:spPr>
        <a:xfrm>
          <a:off x="2385704" y="174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611004" y="1751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93997</xdr:rowOff>
    </xdr:from>
    <xdr:ext cx="405111" cy="259045"/>
    <xdr:sp macro="" textlink="">
      <xdr:nvSpPr>
        <xdr:cNvPr id="372" name="n_1mainValue【港湾・漁港】&#10;有形固定資産減価償却率"/>
        <xdr:cNvSpPr txBox="1"/>
      </xdr:nvSpPr>
      <xdr:spPr>
        <a:xfrm>
          <a:off x="3170564" y="1702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114952</xdr:rowOff>
    </xdr:from>
    <xdr:ext cx="405111" cy="259045"/>
    <xdr:sp macro="" textlink="">
      <xdr:nvSpPr>
        <xdr:cNvPr id="373" name="n_2mainValue【港湾・漁港】&#10;有形固定資産減価償却率"/>
        <xdr:cNvSpPr txBox="1"/>
      </xdr:nvSpPr>
      <xdr:spPr>
        <a:xfrm>
          <a:off x="2385704" y="1704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9219565" y="16763527"/>
          <a:ext cx="0" cy="154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9258300" y="183116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9154160" y="18307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9258300" y="1654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9154160" y="16763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04" name="【港湾・漁港】&#10;一人当たり有形固定資産（償却資産）額平均値テキスト"/>
        <xdr:cNvSpPr txBox="1"/>
      </xdr:nvSpPr>
      <xdr:spPr>
        <a:xfrm>
          <a:off x="9258300" y="17893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9192260" y="18038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8445500" y="18081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7670800" y="180876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6873240" y="18231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116939</xdr:rowOff>
    </xdr:from>
    <xdr:to>
      <xdr:col>55</xdr:col>
      <xdr:colOff>50800</xdr:colOff>
      <xdr:row>109</xdr:row>
      <xdr:rowOff>47089</xdr:rowOff>
    </xdr:to>
    <xdr:sp macro="" textlink="">
      <xdr:nvSpPr>
        <xdr:cNvPr id="414" name="楕円 413"/>
        <xdr:cNvSpPr/>
      </xdr:nvSpPr>
      <xdr:spPr>
        <a:xfrm>
          <a:off x="9192260" y="18222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31866</xdr:rowOff>
    </xdr:from>
    <xdr:ext cx="534377" cy="259045"/>
    <xdr:sp macro="" textlink="">
      <xdr:nvSpPr>
        <xdr:cNvPr id="415" name="【港湾・漁港】&#10;一人当たり有形固定資産（償却資産）額該当値テキスト"/>
        <xdr:cNvSpPr txBox="1"/>
      </xdr:nvSpPr>
      <xdr:spPr>
        <a:xfrm>
          <a:off x="9258300" y="181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117007</xdr:rowOff>
    </xdr:from>
    <xdr:to>
      <xdr:col>50</xdr:col>
      <xdr:colOff>165100</xdr:colOff>
      <xdr:row>109</xdr:row>
      <xdr:rowOff>47157</xdr:rowOff>
    </xdr:to>
    <xdr:sp macro="" textlink="">
      <xdr:nvSpPr>
        <xdr:cNvPr id="416" name="楕円 415"/>
        <xdr:cNvSpPr/>
      </xdr:nvSpPr>
      <xdr:spPr>
        <a:xfrm>
          <a:off x="8445500" y="18222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167739</xdr:rowOff>
    </xdr:from>
    <xdr:to>
      <xdr:col>55</xdr:col>
      <xdr:colOff>0</xdr:colOff>
      <xdr:row>108</xdr:row>
      <xdr:rowOff>167807</xdr:rowOff>
    </xdr:to>
    <xdr:cxnSp macro="">
      <xdr:nvCxnSpPr>
        <xdr:cNvPr id="417" name="直線コネクタ 416"/>
        <xdr:cNvCxnSpPr/>
      </xdr:nvCxnSpPr>
      <xdr:spPr>
        <a:xfrm flipV="1">
          <a:off x="8496300" y="18272859"/>
          <a:ext cx="7239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117199</xdr:rowOff>
    </xdr:from>
    <xdr:to>
      <xdr:col>46</xdr:col>
      <xdr:colOff>38100</xdr:colOff>
      <xdr:row>109</xdr:row>
      <xdr:rowOff>47349</xdr:rowOff>
    </xdr:to>
    <xdr:sp macro="" textlink="">
      <xdr:nvSpPr>
        <xdr:cNvPr id="418" name="楕円 417"/>
        <xdr:cNvSpPr/>
      </xdr:nvSpPr>
      <xdr:spPr>
        <a:xfrm>
          <a:off x="7670800" y="18222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167807</xdr:rowOff>
    </xdr:from>
    <xdr:to>
      <xdr:col>50</xdr:col>
      <xdr:colOff>114300</xdr:colOff>
      <xdr:row>108</xdr:row>
      <xdr:rowOff>167999</xdr:rowOff>
    </xdr:to>
    <xdr:cxnSp macro="">
      <xdr:nvCxnSpPr>
        <xdr:cNvPr id="419" name="直線コネクタ 418"/>
        <xdr:cNvCxnSpPr/>
      </xdr:nvCxnSpPr>
      <xdr:spPr>
        <a:xfrm flipV="1">
          <a:off x="7713980" y="18272927"/>
          <a:ext cx="78232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20" name="n_1aveValue【港湾・漁港】&#10;一人当たり有形固定資産（償却資産）額"/>
        <xdr:cNvSpPr txBox="1"/>
      </xdr:nvSpPr>
      <xdr:spPr>
        <a:xfrm>
          <a:off x="8239271" y="178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21" name="n_2aveValue【港湾・漁港】&#10;一人当たり有形固定資産（償却資産）額"/>
        <xdr:cNvSpPr txBox="1"/>
      </xdr:nvSpPr>
      <xdr:spPr>
        <a:xfrm>
          <a:off x="7477271" y="178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6712028" y="1801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38284</xdr:rowOff>
    </xdr:from>
    <xdr:ext cx="534377" cy="259045"/>
    <xdr:sp macro="" textlink="">
      <xdr:nvSpPr>
        <xdr:cNvPr id="423" name="n_1mainValue【港湾・漁港】&#10;一人当たり有形固定資産（償却資産）額"/>
        <xdr:cNvSpPr txBox="1"/>
      </xdr:nvSpPr>
      <xdr:spPr>
        <a:xfrm>
          <a:off x="8239271" y="183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38476</xdr:rowOff>
    </xdr:from>
    <xdr:ext cx="534377" cy="259045"/>
    <xdr:sp macro="" textlink="">
      <xdr:nvSpPr>
        <xdr:cNvPr id="424" name="n_2mainValue【港湾・漁港】&#10;一人当たり有形固定資産（償却資産）額"/>
        <xdr:cNvSpPr txBox="1"/>
      </xdr:nvSpPr>
      <xdr:spPr>
        <a:xfrm>
          <a:off x="7477271" y="183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4375764" y="5840730"/>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4414500"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4287500" y="6837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44145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4287500" y="5840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54" name="【認定こども園・幼稚園・保育所】&#10;有形固定資産減価償却率平均値テキスト"/>
        <xdr:cNvSpPr txBox="1"/>
      </xdr:nvSpPr>
      <xdr:spPr>
        <a:xfrm>
          <a:off x="14414500" y="631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4325600" y="63404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280414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202944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464" name="楕円 463"/>
        <xdr:cNvSpPr/>
      </xdr:nvSpPr>
      <xdr:spPr>
        <a:xfrm>
          <a:off x="14325600" y="61785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166387</xdr:rowOff>
    </xdr:from>
    <xdr:ext cx="405111" cy="259045"/>
    <xdr:sp macro="" textlink="">
      <xdr:nvSpPr>
        <xdr:cNvPr id="465" name="【認定こども園・幼稚園・保育所】&#10;有形固定資産減価償却率該当値テキスト"/>
        <xdr:cNvSpPr txBox="1"/>
      </xdr:nvSpPr>
      <xdr:spPr>
        <a:xfrm>
          <a:off x="144145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466" name="楕円 465"/>
        <xdr:cNvSpPr/>
      </xdr:nvSpPr>
      <xdr:spPr>
        <a:xfrm>
          <a:off x="13578840" y="612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139065</xdr:rowOff>
    </xdr:from>
    <xdr:to>
      <xdr:col>85</xdr:col>
      <xdr:colOff>127000</xdr:colOff>
      <xdr:row>37</xdr:row>
      <xdr:rowOff>22860</xdr:rowOff>
    </xdr:to>
    <xdr:cxnSp macro="">
      <xdr:nvCxnSpPr>
        <xdr:cNvPr id="467" name="直線コネクタ 466"/>
        <xdr:cNvCxnSpPr/>
      </xdr:nvCxnSpPr>
      <xdr:spPr>
        <a:xfrm>
          <a:off x="13629640" y="6174105"/>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107315</xdr:rowOff>
    </xdr:from>
    <xdr:to>
      <xdr:col>76</xdr:col>
      <xdr:colOff>165100</xdr:colOff>
      <xdr:row>37</xdr:row>
      <xdr:rowOff>37465</xdr:rowOff>
    </xdr:to>
    <xdr:sp macro="" textlink="">
      <xdr:nvSpPr>
        <xdr:cNvPr id="468" name="楕円 467"/>
        <xdr:cNvSpPr/>
      </xdr:nvSpPr>
      <xdr:spPr>
        <a:xfrm>
          <a:off x="12804140" y="6142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139065</xdr:rowOff>
    </xdr:from>
    <xdr:to>
      <xdr:col>81</xdr:col>
      <xdr:colOff>50800</xdr:colOff>
      <xdr:row>36</xdr:row>
      <xdr:rowOff>158115</xdr:rowOff>
    </xdr:to>
    <xdr:cxnSp macro="">
      <xdr:nvCxnSpPr>
        <xdr:cNvPr id="469" name="直線コネクタ 468"/>
        <xdr:cNvCxnSpPr/>
      </xdr:nvCxnSpPr>
      <xdr:spPr>
        <a:xfrm flipV="1">
          <a:off x="12854940" y="617410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0"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1" name="n_2aveValue【認定こども園・幼稚園・保育所】&#10;有形固定資産減価償却率"/>
        <xdr:cNvSpPr txBox="1"/>
      </xdr:nvSpPr>
      <xdr:spPr>
        <a:xfrm>
          <a:off x="126752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19005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34942</xdr:rowOff>
    </xdr:from>
    <xdr:ext cx="405111" cy="259045"/>
    <xdr:sp macro="" textlink="">
      <xdr:nvSpPr>
        <xdr:cNvPr id="473" name="n_1mainValue【認定こども園・幼稚園・保育所】&#10;有形固定資産減価償却率"/>
        <xdr:cNvSpPr txBox="1"/>
      </xdr:nvSpPr>
      <xdr:spPr>
        <a:xfrm>
          <a:off x="134372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53992</xdr:rowOff>
    </xdr:from>
    <xdr:ext cx="405111" cy="259045"/>
    <xdr:sp macro="" textlink="">
      <xdr:nvSpPr>
        <xdr:cNvPr id="474" name="n_2mainValue【認定こども園・幼稚園・保育所】&#10;有形固定資産減価償却率"/>
        <xdr:cNvSpPr txBox="1"/>
      </xdr:nvSpPr>
      <xdr:spPr>
        <a:xfrm>
          <a:off x="126752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19509104" y="5705094"/>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19547840" y="54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19443700" y="5705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01" name="【認定こども園・幼稚園・保育所】&#10;一人当たり面積平均値テキスト"/>
        <xdr:cNvSpPr txBox="1"/>
      </xdr:nvSpPr>
      <xdr:spPr>
        <a:xfrm>
          <a:off x="19547840" y="676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19458940" y="6783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18735040" y="6785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17937480" y="6815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7162780" y="6820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511" name="楕円 510"/>
        <xdr:cNvSpPr/>
      </xdr:nvSpPr>
      <xdr:spPr>
        <a:xfrm>
          <a:off x="19458940" y="663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116857</xdr:rowOff>
    </xdr:from>
    <xdr:ext cx="469744" cy="259045"/>
    <xdr:sp macro="" textlink="">
      <xdr:nvSpPr>
        <xdr:cNvPr id="512" name="【認定こども園・幼稚園・保育所】&#10;一人当たり面積該当値テキスト"/>
        <xdr:cNvSpPr txBox="1"/>
      </xdr:nvSpPr>
      <xdr:spPr>
        <a:xfrm>
          <a:off x="19547840"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103124</xdr:rowOff>
    </xdr:from>
    <xdr:to>
      <xdr:col>112</xdr:col>
      <xdr:colOff>38100</xdr:colOff>
      <xdr:row>40</xdr:row>
      <xdr:rowOff>33274</xdr:rowOff>
    </xdr:to>
    <xdr:sp macro="" textlink="">
      <xdr:nvSpPr>
        <xdr:cNvPr id="513" name="楕円 512"/>
        <xdr:cNvSpPr/>
      </xdr:nvSpPr>
      <xdr:spPr>
        <a:xfrm>
          <a:off x="18735040" y="66410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144780</xdr:rowOff>
    </xdr:from>
    <xdr:to>
      <xdr:col>116</xdr:col>
      <xdr:colOff>63500</xdr:colOff>
      <xdr:row>39</xdr:row>
      <xdr:rowOff>153924</xdr:rowOff>
    </xdr:to>
    <xdr:cxnSp macro="">
      <xdr:nvCxnSpPr>
        <xdr:cNvPr id="514" name="直線コネクタ 513"/>
        <xdr:cNvCxnSpPr/>
      </xdr:nvCxnSpPr>
      <xdr:spPr>
        <a:xfrm flipV="1">
          <a:off x="18778220" y="6682740"/>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98552</xdr:rowOff>
    </xdr:from>
    <xdr:to>
      <xdr:col>107</xdr:col>
      <xdr:colOff>101600</xdr:colOff>
      <xdr:row>40</xdr:row>
      <xdr:rowOff>28702</xdr:rowOff>
    </xdr:to>
    <xdr:sp macro="" textlink="">
      <xdr:nvSpPr>
        <xdr:cNvPr id="515" name="楕円 514"/>
        <xdr:cNvSpPr/>
      </xdr:nvSpPr>
      <xdr:spPr>
        <a:xfrm>
          <a:off x="17937480" y="66365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149352</xdr:rowOff>
    </xdr:from>
    <xdr:to>
      <xdr:col>111</xdr:col>
      <xdr:colOff>177800</xdr:colOff>
      <xdr:row>39</xdr:row>
      <xdr:rowOff>153924</xdr:rowOff>
    </xdr:to>
    <xdr:cxnSp macro="">
      <xdr:nvCxnSpPr>
        <xdr:cNvPr id="516" name="直線コネクタ 515"/>
        <xdr:cNvCxnSpPr/>
      </xdr:nvCxnSpPr>
      <xdr:spPr>
        <a:xfrm>
          <a:off x="17988280" y="6687312"/>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517" name="n_1aveValue【認定こども園・幼稚園・保育所】&#10;一人当たり面積"/>
        <xdr:cNvSpPr txBox="1"/>
      </xdr:nvSpPr>
      <xdr:spPr>
        <a:xfrm>
          <a:off x="1856112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1777626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700156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49801</xdr:rowOff>
    </xdr:from>
    <xdr:ext cx="469744" cy="259045"/>
    <xdr:sp macro="" textlink="">
      <xdr:nvSpPr>
        <xdr:cNvPr id="520" name="n_1mainValue【認定こども園・幼稚園・保育所】&#10;一人当たり面積"/>
        <xdr:cNvSpPr txBox="1"/>
      </xdr:nvSpPr>
      <xdr:spPr>
        <a:xfrm>
          <a:off x="18561127"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45229</xdr:rowOff>
    </xdr:from>
    <xdr:ext cx="469744" cy="259045"/>
    <xdr:sp macro="" textlink="">
      <xdr:nvSpPr>
        <xdr:cNvPr id="521" name="n_2mainValue【認定こども園・幼稚園・保育所】&#10;一人当たり面積"/>
        <xdr:cNvSpPr txBox="1"/>
      </xdr:nvSpPr>
      <xdr:spPr>
        <a:xfrm>
          <a:off x="17776267"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4375764" y="92697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44145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428750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441450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4287500" y="9269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51" name="【学校施設】&#10;有形固定資産減価償却率平均値テキスト"/>
        <xdr:cNvSpPr txBox="1"/>
      </xdr:nvSpPr>
      <xdr:spPr>
        <a:xfrm>
          <a:off x="14414500" y="982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4325600" y="98513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357884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280414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2029440" y="9832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170180</xdr:rowOff>
    </xdr:from>
    <xdr:to>
      <xdr:col>85</xdr:col>
      <xdr:colOff>177800</xdr:colOff>
      <xdr:row>55</xdr:row>
      <xdr:rowOff>100330</xdr:rowOff>
    </xdr:to>
    <xdr:sp macro="" textlink="">
      <xdr:nvSpPr>
        <xdr:cNvPr id="561" name="楕円 560"/>
        <xdr:cNvSpPr/>
      </xdr:nvSpPr>
      <xdr:spPr>
        <a:xfrm>
          <a:off x="14325600" y="9222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123207</xdr:rowOff>
    </xdr:from>
    <xdr:ext cx="405111" cy="259045"/>
    <xdr:sp macro="" textlink="">
      <xdr:nvSpPr>
        <xdr:cNvPr id="562" name="【学校施設】&#10;有形固定資産減価償却率該当値テキスト"/>
        <xdr:cNvSpPr txBox="1"/>
      </xdr:nvSpPr>
      <xdr:spPr>
        <a:xfrm>
          <a:off x="14414500" y="917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170180</xdr:rowOff>
    </xdr:from>
    <xdr:to>
      <xdr:col>81</xdr:col>
      <xdr:colOff>101600</xdr:colOff>
      <xdr:row>55</xdr:row>
      <xdr:rowOff>100330</xdr:rowOff>
    </xdr:to>
    <xdr:sp macro="" textlink="">
      <xdr:nvSpPr>
        <xdr:cNvPr id="563" name="楕円 562"/>
        <xdr:cNvSpPr/>
      </xdr:nvSpPr>
      <xdr:spPr>
        <a:xfrm>
          <a:off x="13578840" y="9222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49530</xdr:rowOff>
    </xdr:from>
    <xdr:to>
      <xdr:col>85</xdr:col>
      <xdr:colOff>127000</xdr:colOff>
      <xdr:row>55</xdr:row>
      <xdr:rowOff>49530</xdr:rowOff>
    </xdr:to>
    <xdr:cxnSp macro="">
      <xdr:nvCxnSpPr>
        <xdr:cNvPr id="564" name="直線コネクタ 563"/>
        <xdr:cNvCxnSpPr/>
      </xdr:nvCxnSpPr>
      <xdr:spPr>
        <a:xfrm>
          <a:off x="13629640" y="926973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21590</xdr:rowOff>
    </xdr:from>
    <xdr:to>
      <xdr:col>76</xdr:col>
      <xdr:colOff>165100</xdr:colOff>
      <xdr:row>55</xdr:row>
      <xdr:rowOff>123190</xdr:rowOff>
    </xdr:to>
    <xdr:sp macro="" textlink="">
      <xdr:nvSpPr>
        <xdr:cNvPr id="565" name="楕円 564"/>
        <xdr:cNvSpPr/>
      </xdr:nvSpPr>
      <xdr:spPr>
        <a:xfrm>
          <a:off x="12804140" y="92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49530</xdr:rowOff>
    </xdr:from>
    <xdr:to>
      <xdr:col>81</xdr:col>
      <xdr:colOff>50800</xdr:colOff>
      <xdr:row>55</xdr:row>
      <xdr:rowOff>72390</xdr:rowOff>
    </xdr:to>
    <xdr:cxnSp macro="">
      <xdr:nvCxnSpPr>
        <xdr:cNvPr id="566" name="直線コネクタ 565"/>
        <xdr:cNvCxnSpPr/>
      </xdr:nvCxnSpPr>
      <xdr:spPr>
        <a:xfrm flipV="1">
          <a:off x="12854940" y="926973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67" name="n_1aveValue【学校施設】&#10;有形固定資産減価償却率"/>
        <xdr:cNvSpPr txBox="1"/>
      </xdr:nvSpPr>
      <xdr:spPr>
        <a:xfrm>
          <a:off x="134372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68" name="n_2aveValue【学校施設】&#10;有形固定資産減価償却率"/>
        <xdr:cNvSpPr txBox="1"/>
      </xdr:nvSpPr>
      <xdr:spPr>
        <a:xfrm>
          <a:off x="126752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19005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116857</xdr:rowOff>
    </xdr:from>
    <xdr:ext cx="405111" cy="259045"/>
    <xdr:sp macro="" textlink="">
      <xdr:nvSpPr>
        <xdr:cNvPr id="570" name="n_1mainValue【学校施設】&#10;有形固定資産減価償却率"/>
        <xdr:cNvSpPr txBox="1"/>
      </xdr:nvSpPr>
      <xdr:spPr>
        <a:xfrm>
          <a:off x="13437244" y="900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139717</xdr:rowOff>
    </xdr:from>
    <xdr:ext cx="405111" cy="259045"/>
    <xdr:sp macro="" textlink="">
      <xdr:nvSpPr>
        <xdr:cNvPr id="571" name="n_2mainValue【学校施設】&#10;有形固定資産減価償却率"/>
        <xdr:cNvSpPr txBox="1"/>
      </xdr:nvSpPr>
      <xdr:spPr>
        <a:xfrm>
          <a:off x="12675244" y="902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19509104" y="946023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19547840"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19443700" y="1082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1954784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19443700" y="946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01" name="【学校施設】&#10;一人当たり面積平均値テキスト"/>
        <xdr:cNvSpPr txBox="1"/>
      </xdr:nvSpPr>
      <xdr:spPr>
        <a:xfrm>
          <a:off x="19547840" y="1047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1945894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18735040" y="10614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1793748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7162780" y="10662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74168</xdr:rowOff>
    </xdr:from>
    <xdr:to>
      <xdr:col>116</xdr:col>
      <xdr:colOff>114300</xdr:colOff>
      <xdr:row>64</xdr:row>
      <xdr:rowOff>4318</xdr:rowOff>
    </xdr:to>
    <xdr:sp macro="" textlink="">
      <xdr:nvSpPr>
        <xdr:cNvPr id="611" name="楕円 610"/>
        <xdr:cNvSpPr/>
      </xdr:nvSpPr>
      <xdr:spPr>
        <a:xfrm>
          <a:off x="19458940" y="10635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52595</xdr:rowOff>
    </xdr:from>
    <xdr:ext cx="469744" cy="259045"/>
    <xdr:sp macro="" textlink="">
      <xdr:nvSpPr>
        <xdr:cNvPr id="612" name="【学校施設】&#10;一人当たり面積該当値テキスト"/>
        <xdr:cNvSpPr txBox="1"/>
      </xdr:nvSpPr>
      <xdr:spPr>
        <a:xfrm>
          <a:off x="19547840" y="1061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75311</xdr:rowOff>
    </xdr:from>
    <xdr:to>
      <xdr:col>112</xdr:col>
      <xdr:colOff>38100</xdr:colOff>
      <xdr:row>64</xdr:row>
      <xdr:rowOff>5461</xdr:rowOff>
    </xdr:to>
    <xdr:sp macro="" textlink="">
      <xdr:nvSpPr>
        <xdr:cNvPr id="613" name="楕円 612"/>
        <xdr:cNvSpPr/>
      </xdr:nvSpPr>
      <xdr:spPr>
        <a:xfrm>
          <a:off x="18735040" y="10636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124968</xdr:rowOff>
    </xdr:from>
    <xdr:to>
      <xdr:col>116</xdr:col>
      <xdr:colOff>63500</xdr:colOff>
      <xdr:row>63</xdr:row>
      <xdr:rowOff>126111</xdr:rowOff>
    </xdr:to>
    <xdr:cxnSp macro="">
      <xdr:nvCxnSpPr>
        <xdr:cNvPr id="614" name="直線コネクタ 613"/>
        <xdr:cNvCxnSpPr/>
      </xdr:nvCxnSpPr>
      <xdr:spPr>
        <a:xfrm flipV="1">
          <a:off x="18778220" y="10686288"/>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76454</xdr:rowOff>
    </xdr:from>
    <xdr:to>
      <xdr:col>107</xdr:col>
      <xdr:colOff>101600</xdr:colOff>
      <xdr:row>64</xdr:row>
      <xdr:rowOff>6604</xdr:rowOff>
    </xdr:to>
    <xdr:sp macro="" textlink="">
      <xdr:nvSpPr>
        <xdr:cNvPr id="615" name="楕円 614"/>
        <xdr:cNvSpPr/>
      </xdr:nvSpPr>
      <xdr:spPr>
        <a:xfrm>
          <a:off x="17937480" y="10637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126111</xdr:rowOff>
    </xdr:from>
    <xdr:to>
      <xdr:col>111</xdr:col>
      <xdr:colOff>177800</xdr:colOff>
      <xdr:row>63</xdr:row>
      <xdr:rowOff>127254</xdr:rowOff>
    </xdr:to>
    <xdr:cxnSp macro="">
      <xdr:nvCxnSpPr>
        <xdr:cNvPr id="616" name="直線コネクタ 615"/>
        <xdr:cNvCxnSpPr/>
      </xdr:nvCxnSpPr>
      <xdr:spPr>
        <a:xfrm flipV="1">
          <a:off x="17988280" y="10687431"/>
          <a:ext cx="78994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17" name="n_1aveValue【学校施設】&#10;一人当たり面積"/>
        <xdr:cNvSpPr txBox="1"/>
      </xdr:nvSpPr>
      <xdr:spPr>
        <a:xfrm>
          <a:off x="185611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18" name="n_2aveValue【学校施設】&#10;一人当たり面積"/>
        <xdr:cNvSpPr txBox="1"/>
      </xdr:nvSpPr>
      <xdr:spPr>
        <a:xfrm>
          <a:off x="1777626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700156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168038</xdr:rowOff>
    </xdr:from>
    <xdr:ext cx="469744" cy="259045"/>
    <xdr:sp macro="" textlink="">
      <xdr:nvSpPr>
        <xdr:cNvPr id="620" name="n_1mainValue【学校施設】&#10;一人当たり面積"/>
        <xdr:cNvSpPr txBox="1"/>
      </xdr:nvSpPr>
      <xdr:spPr>
        <a:xfrm>
          <a:off x="18561127" y="1072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169181</xdr:rowOff>
    </xdr:from>
    <xdr:ext cx="469744" cy="259045"/>
    <xdr:sp macro="" textlink="">
      <xdr:nvSpPr>
        <xdr:cNvPr id="621" name="n_2mainValue【学校施設】&#10;一人当たり面積"/>
        <xdr:cNvSpPr txBox="1"/>
      </xdr:nvSpPr>
      <xdr:spPr>
        <a:xfrm>
          <a:off x="17776267" y="1073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4375764" y="131159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44145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4287500" y="14411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4414500" y="1289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4287500" y="13115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xdr:cNvSpPr txBox="1"/>
      </xdr:nvSpPr>
      <xdr:spPr>
        <a:xfrm>
          <a:off x="14414500" y="13710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4325600" y="137318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35788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2804140" y="1376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2029440" y="138042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61" name="楕円 660"/>
        <xdr:cNvSpPr/>
      </xdr:nvSpPr>
      <xdr:spPr>
        <a:xfrm>
          <a:off x="14325600" y="136232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662" name="【児童館】&#10;有形固定資産減価償却率該当値テキスト"/>
        <xdr:cNvSpPr txBox="1"/>
      </xdr:nvSpPr>
      <xdr:spPr>
        <a:xfrm>
          <a:off x="144145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663" name="楕円 662"/>
        <xdr:cNvSpPr/>
      </xdr:nvSpPr>
      <xdr:spPr>
        <a:xfrm>
          <a:off x="13578840" y="13665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137161</xdr:rowOff>
    </xdr:to>
    <xdr:cxnSp macro="">
      <xdr:nvCxnSpPr>
        <xdr:cNvPr id="664" name="直線コネクタ 663"/>
        <xdr:cNvCxnSpPr/>
      </xdr:nvCxnSpPr>
      <xdr:spPr>
        <a:xfrm flipV="1">
          <a:off x="13629640" y="13674090"/>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128270</xdr:rowOff>
    </xdr:from>
    <xdr:to>
      <xdr:col>76</xdr:col>
      <xdr:colOff>165100</xdr:colOff>
      <xdr:row>82</xdr:row>
      <xdr:rowOff>58420</xdr:rowOff>
    </xdr:to>
    <xdr:sp macro="" textlink="">
      <xdr:nvSpPr>
        <xdr:cNvPr id="665" name="楕円 664"/>
        <xdr:cNvSpPr/>
      </xdr:nvSpPr>
      <xdr:spPr>
        <a:xfrm>
          <a:off x="1280414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137161</xdr:rowOff>
    </xdr:from>
    <xdr:to>
      <xdr:col>81</xdr:col>
      <xdr:colOff>50800</xdr:colOff>
      <xdr:row>82</xdr:row>
      <xdr:rowOff>7620</xdr:rowOff>
    </xdr:to>
    <xdr:cxnSp macro="">
      <xdr:nvCxnSpPr>
        <xdr:cNvPr id="666" name="直線コネクタ 665"/>
        <xdr:cNvCxnSpPr/>
      </xdr:nvCxnSpPr>
      <xdr:spPr>
        <a:xfrm flipV="1">
          <a:off x="12854940" y="13716001"/>
          <a:ext cx="7747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67" name="n_1aveValue【児童館】&#10;有形固定資産減価償却率"/>
        <xdr:cNvSpPr txBox="1"/>
      </xdr:nvSpPr>
      <xdr:spPr>
        <a:xfrm>
          <a:off x="1343724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xdr:cNvSpPr txBox="1"/>
      </xdr:nvSpPr>
      <xdr:spPr>
        <a:xfrm>
          <a:off x="126752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1900544" y="1358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33038</xdr:rowOff>
    </xdr:from>
    <xdr:ext cx="405111" cy="259045"/>
    <xdr:sp macro="" textlink="">
      <xdr:nvSpPr>
        <xdr:cNvPr id="670" name="n_1mainValue【児童館】&#10;有形固定資産減価償却率"/>
        <xdr:cNvSpPr txBox="1"/>
      </xdr:nvSpPr>
      <xdr:spPr>
        <a:xfrm>
          <a:off x="134372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74947</xdr:rowOff>
    </xdr:from>
    <xdr:ext cx="405111" cy="259045"/>
    <xdr:sp macro="" textlink="">
      <xdr:nvSpPr>
        <xdr:cNvPr id="671" name="n_2mainValue【児童館】&#10;有形固定資産減価償却率"/>
        <xdr:cNvSpPr txBox="1"/>
      </xdr:nvSpPr>
      <xdr:spPr>
        <a:xfrm>
          <a:off x="126752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19509104" y="1324102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1954784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1944370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19547840"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19443700" y="13241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19547840" y="1416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1945894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18735040" y="14306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17937480" y="1433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716278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50800</xdr:rowOff>
    </xdr:from>
    <xdr:to>
      <xdr:col>116</xdr:col>
      <xdr:colOff>114300</xdr:colOff>
      <xdr:row>86</xdr:row>
      <xdr:rowOff>152400</xdr:rowOff>
    </xdr:to>
    <xdr:sp macro="" textlink="">
      <xdr:nvSpPr>
        <xdr:cNvPr id="710" name="楕円 709"/>
        <xdr:cNvSpPr/>
      </xdr:nvSpPr>
      <xdr:spPr>
        <a:xfrm>
          <a:off x="1945894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137177</xdr:rowOff>
    </xdr:from>
    <xdr:ext cx="469744" cy="259045"/>
    <xdr:sp macro="" textlink="">
      <xdr:nvSpPr>
        <xdr:cNvPr id="711" name="【児童館】&#10;一人当たり面積該当値テキスト"/>
        <xdr:cNvSpPr txBox="1"/>
      </xdr:nvSpPr>
      <xdr:spPr>
        <a:xfrm>
          <a:off x="1954784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50800</xdr:rowOff>
    </xdr:from>
    <xdr:to>
      <xdr:col>112</xdr:col>
      <xdr:colOff>38100</xdr:colOff>
      <xdr:row>86</xdr:row>
      <xdr:rowOff>152400</xdr:rowOff>
    </xdr:to>
    <xdr:sp macro="" textlink="">
      <xdr:nvSpPr>
        <xdr:cNvPr id="712" name="楕円 711"/>
        <xdr:cNvSpPr/>
      </xdr:nvSpPr>
      <xdr:spPr>
        <a:xfrm>
          <a:off x="18735040" y="14467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101600</xdr:rowOff>
    </xdr:from>
    <xdr:to>
      <xdr:col>116</xdr:col>
      <xdr:colOff>63500</xdr:colOff>
      <xdr:row>86</xdr:row>
      <xdr:rowOff>101600</xdr:rowOff>
    </xdr:to>
    <xdr:cxnSp macro="">
      <xdr:nvCxnSpPr>
        <xdr:cNvPr id="713" name="直線コネクタ 712"/>
        <xdr:cNvCxnSpPr/>
      </xdr:nvCxnSpPr>
      <xdr:spPr>
        <a:xfrm>
          <a:off x="18778220" y="145186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50800</xdr:rowOff>
    </xdr:from>
    <xdr:to>
      <xdr:col>107</xdr:col>
      <xdr:colOff>101600</xdr:colOff>
      <xdr:row>86</xdr:row>
      <xdr:rowOff>152400</xdr:rowOff>
    </xdr:to>
    <xdr:sp macro="" textlink="">
      <xdr:nvSpPr>
        <xdr:cNvPr id="714" name="楕円 713"/>
        <xdr:cNvSpPr/>
      </xdr:nvSpPr>
      <xdr:spPr>
        <a:xfrm>
          <a:off x="1793748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101600</xdr:rowOff>
    </xdr:from>
    <xdr:to>
      <xdr:col>111</xdr:col>
      <xdr:colOff>177800</xdr:colOff>
      <xdr:row>86</xdr:row>
      <xdr:rowOff>101600</xdr:rowOff>
    </xdr:to>
    <xdr:cxnSp macro="">
      <xdr:nvCxnSpPr>
        <xdr:cNvPr id="715" name="直線コネクタ 714"/>
        <xdr:cNvCxnSpPr/>
      </xdr:nvCxnSpPr>
      <xdr:spPr>
        <a:xfrm>
          <a:off x="17988280" y="145186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1856112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1777626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7001567" y="140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143527</xdr:rowOff>
    </xdr:from>
    <xdr:ext cx="469744" cy="259045"/>
    <xdr:sp macro="" textlink="">
      <xdr:nvSpPr>
        <xdr:cNvPr id="719" name="n_1mainValue【児童館】&#10;一人当たり面積"/>
        <xdr:cNvSpPr txBox="1"/>
      </xdr:nvSpPr>
      <xdr:spPr>
        <a:xfrm>
          <a:off x="18561127" y="145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143527</xdr:rowOff>
    </xdr:from>
    <xdr:ext cx="469744" cy="259045"/>
    <xdr:sp macro="" textlink="">
      <xdr:nvSpPr>
        <xdr:cNvPr id="720" name="n_2mainValue【児童館】&#10;一人当たり面積"/>
        <xdr:cNvSpPr txBox="1"/>
      </xdr:nvSpPr>
      <xdr:spPr>
        <a:xfrm>
          <a:off x="17776267" y="145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4375764" y="16973551"/>
          <a:ext cx="0" cy="1280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4414500" y="182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4287500" y="18254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48" name="【公民館】&#10;有形固定資産減価償却率平均値テキスト"/>
        <xdr:cNvSpPr txBox="1"/>
      </xdr:nvSpPr>
      <xdr:spPr>
        <a:xfrm>
          <a:off x="14414500" y="1776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4325600" y="1778609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3578840" y="1782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2804140" y="1783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2029440" y="178363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80263</xdr:rowOff>
    </xdr:from>
    <xdr:to>
      <xdr:col>85</xdr:col>
      <xdr:colOff>177800</xdr:colOff>
      <xdr:row>106</xdr:row>
      <xdr:rowOff>10413</xdr:rowOff>
    </xdr:to>
    <xdr:sp macro="" textlink="">
      <xdr:nvSpPr>
        <xdr:cNvPr id="758" name="楕円 757"/>
        <xdr:cNvSpPr/>
      </xdr:nvSpPr>
      <xdr:spPr>
        <a:xfrm>
          <a:off x="14325600" y="1768246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103140</xdr:rowOff>
    </xdr:from>
    <xdr:ext cx="405111" cy="259045"/>
    <xdr:sp macro="" textlink="">
      <xdr:nvSpPr>
        <xdr:cNvPr id="759" name="【公民館】&#10;有形固定資産減価償却率該当値テキスト"/>
        <xdr:cNvSpPr txBox="1"/>
      </xdr:nvSpPr>
      <xdr:spPr>
        <a:xfrm>
          <a:off x="14414500" y="1753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123698</xdr:rowOff>
    </xdr:from>
    <xdr:to>
      <xdr:col>81</xdr:col>
      <xdr:colOff>101600</xdr:colOff>
      <xdr:row>106</xdr:row>
      <xdr:rowOff>53848</xdr:rowOff>
    </xdr:to>
    <xdr:sp macro="" textlink="">
      <xdr:nvSpPr>
        <xdr:cNvPr id="760" name="楕円 759"/>
        <xdr:cNvSpPr/>
      </xdr:nvSpPr>
      <xdr:spPr>
        <a:xfrm>
          <a:off x="13578840" y="17725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131063</xdr:rowOff>
    </xdr:from>
    <xdr:to>
      <xdr:col>85</xdr:col>
      <xdr:colOff>127000</xdr:colOff>
      <xdr:row>106</xdr:row>
      <xdr:rowOff>3048</xdr:rowOff>
    </xdr:to>
    <xdr:cxnSp macro="">
      <xdr:nvCxnSpPr>
        <xdr:cNvPr id="761" name="直線コネクタ 760"/>
        <xdr:cNvCxnSpPr/>
      </xdr:nvCxnSpPr>
      <xdr:spPr>
        <a:xfrm flipV="1">
          <a:off x="13629640" y="17733263"/>
          <a:ext cx="746760" cy="3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762" name="楕円 761"/>
        <xdr:cNvSpPr/>
      </xdr:nvSpPr>
      <xdr:spPr>
        <a:xfrm>
          <a:off x="12804140" y="17764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xdr:rowOff>
    </xdr:from>
    <xdr:to>
      <xdr:col>81</xdr:col>
      <xdr:colOff>50800</xdr:colOff>
      <xdr:row>106</xdr:row>
      <xdr:rowOff>41911</xdr:rowOff>
    </xdr:to>
    <xdr:cxnSp macro="">
      <xdr:nvCxnSpPr>
        <xdr:cNvPr id="763" name="直線コネクタ 762"/>
        <xdr:cNvCxnSpPr/>
      </xdr:nvCxnSpPr>
      <xdr:spPr>
        <a:xfrm flipV="1">
          <a:off x="12854940" y="17772888"/>
          <a:ext cx="7747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764" name="n_1aveValue【公民館】&#10;有形固定資産減価償却率"/>
        <xdr:cNvSpPr txBox="1"/>
      </xdr:nvSpPr>
      <xdr:spPr>
        <a:xfrm>
          <a:off x="13437244" y="1791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765" name="n_2aveValue【公民館】&#10;有形固定資産減価償却率"/>
        <xdr:cNvSpPr txBox="1"/>
      </xdr:nvSpPr>
      <xdr:spPr>
        <a:xfrm>
          <a:off x="12675244" y="17926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xdr:cNvSpPr txBox="1"/>
      </xdr:nvSpPr>
      <xdr:spPr>
        <a:xfrm>
          <a:off x="119005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70375</xdr:rowOff>
    </xdr:from>
    <xdr:ext cx="405111" cy="259045"/>
    <xdr:sp macro="" textlink="">
      <xdr:nvSpPr>
        <xdr:cNvPr id="767" name="n_1mainValue【公民館】&#10;有形固定資産減価償却率"/>
        <xdr:cNvSpPr txBox="1"/>
      </xdr:nvSpPr>
      <xdr:spPr>
        <a:xfrm>
          <a:off x="13437244" y="1750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768" name="n_2mainValue【公民館】&#10;有形固定資産減価償却率"/>
        <xdr:cNvSpPr txBox="1"/>
      </xdr:nvSpPr>
      <xdr:spPr>
        <a:xfrm>
          <a:off x="12675244" y="1754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xdr:cNvCxnSpPr/>
      </xdr:nvCxnSpPr>
      <xdr:spPr>
        <a:xfrm flipV="1">
          <a:off x="19509104" y="169164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xdr:cNvSpPr txBox="1"/>
      </xdr:nvSpPr>
      <xdr:spPr>
        <a:xfrm>
          <a:off x="195478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公民館】&#10;一人当たり面積平均値テキスト"/>
        <xdr:cNvSpPr txBox="1"/>
      </xdr:nvSpPr>
      <xdr:spPr>
        <a:xfrm>
          <a:off x="1954784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xdr:cNvSpPr/>
      </xdr:nvSpPr>
      <xdr:spPr>
        <a:xfrm>
          <a:off x="179374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xdr:cNvSpPr/>
      </xdr:nvSpPr>
      <xdr:spPr>
        <a:xfrm>
          <a:off x="1716278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07" name="楕円 806"/>
        <xdr:cNvSpPr/>
      </xdr:nvSpPr>
      <xdr:spPr>
        <a:xfrm>
          <a:off x="19458940" y="1767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97807</xdr:rowOff>
    </xdr:from>
    <xdr:ext cx="469744" cy="259045"/>
    <xdr:sp macro="" textlink="">
      <xdr:nvSpPr>
        <xdr:cNvPr id="808" name="【公民館】&#10;一人当たり面積該当値テキスト"/>
        <xdr:cNvSpPr txBox="1"/>
      </xdr:nvSpPr>
      <xdr:spPr>
        <a:xfrm>
          <a:off x="19547840"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809" name="楕円 808"/>
        <xdr:cNvSpPr/>
      </xdr:nvSpPr>
      <xdr:spPr>
        <a:xfrm>
          <a:off x="18735040" y="17669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125730</xdr:rowOff>
    </xdr:to>
    <xdr:cxnSp macro="">
      <xdr:nvCxnSpPr>
        <xdr:cNvPr id="810" name="直線コネクタ 809"/>
        <xdr:cNvCxnSpPr/>
      </xdr:nvCxnSpPr>
      <xdr:spPr>
        <a:xfrm>
          <a:off x="18778220" y="17720311"/>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11" name="楕円 810"/>
        <xdr:cNvSpPr/>
      </xdr:nvSpPr>
      <xdr:spPr>
        <a:xfrm>
          <a:off x="1793748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118111</xdr:rowOff>
    </xdr:to>
    <xdr:cxnSp macro="">
      <xdr:nvCxnSpPr>
        <xdr:cNvPr id="812" name="直線コネクタ 811"/>
        <xdr:cNvCxnSpPr/>
      </xdr:nvCxnSpPr>
      <xdr:spPr>
        <a:xfrm>
          <a:off x="17988280" y="177203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13" name="n_1aveValue【公民館】&#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xdr:cNvSpPr txBox="1"/>
      </xdr:nvSpPr>
      <xdr:spPr>
        <a:xfrm>
          <a:off x="177762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xdr:cNvSpPr txBox="1"/>
      </xdr:nvSpPr>
      <xdr:spPr>
        <a:xfrm>
          <a:off x="170015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13988</xdr:rowOff>
    </xdr:from>
    <xdr:ext cx="469744" cy="259045"/>
    <xdr:sp macro="" textlink="">
      <xdr:nvSpPr>
        <xdr:cNvPr id="816" name="n_1mainValue【公民館】&#10;一人当たり面積"/>
        <xdr:cNvSpPr txBox="1"/>
      </xdr:nvSpPr>
      <xdr:spPr>
        <a:xfrm>
          <a:off x="185611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17" name="n_2mainValue【公民館】&#10;一人当たり面積"/>
        <xdr:cNvSpPr txBox="1"/>
      </xdr:nvSpPr>
      <xdr:spPr>
        <a:xfrm>
          <a:off x="1777626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各施設の有形固定資産減価償却率については，認定こども園・幼稚園・保育所及び学校施設を除き，</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％増加しており，老朽化割合が高くなっている。</a:t>
          </a:r>
          <a:endParaRPr lang="ja-JP" altLang="ja-JP" sz="1400">
            <a:effectLst/>
          </a:endParaRPr>
        </a:p>
        <a:p>
          <a:r>
            <a:rPr kumimoji="1" lang="ja-JP" altLang="ja-JP" sz="1100">
              <a:solidFill>
                <a:schemeClr val="dk1"/>
              </a:solidFill>
              <a:effectLst/>
              <a:latin typeface="+mn-lt"/>
              <a:ea typeface="+mn-ea"/>
              <a:cs typeface="+mn-cs"/>
            </a:rPr>
            <a:t>学校施設の有形固定資産減価償却率は，類似団体内の最大値となっており，道路については最低値に近い数値となっている。</a:t>
          </a:r>
          <a:endParaRPr lang="ja-JP" altLang="ja-JP" sz="1400">
            <a:effectLst/>
          </a:endParaRPr>
        </a:p>
        <a:p>
          <a:r>
            <a:rPr kumimoji="1" lang="ja-JP" altLang="ja-JP" sz="1100">
              <a:solidFill>
                <a:schemeClr val="dk1"/>
              </a:solidFill>
              <a:effectLst/>
              <a:latin typeface="+mn-lt"/>
              <a:ea typeface="+mn-ea"/>
              <a:cs typeface="+mn-cs"/>
            </a:rPr>
            <a:t>その他の施設については概ね類似団体内平均値と同水準にある。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469,960
460,550
518.14
173,533,121
165,925,591
786,527
101,600,797
139,455,551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086225" y="5538107"/>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124960" y="6981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02082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1249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124960" y="6246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03606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312160" y="6413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5146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73990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56424</xdr:rowOff>
    </xdr:from>
    <xdr:to>
      <xdr:col>24</xdr:col>
      <xdr:colOff>114300</xdr:colOff>
      <xdr:row>39</xdr:row>
      <xdr:rowOff>158024</xdr:rowOff>
    </xdr:to>
    <xdr:sp macro="" textlink="">
      <xdr:nvSpPr>
        <xdr:cNvPr id="72" name="楕円 71"/>
        <xdr:cNvSpPr/>
      </xdr:nvSpPr>
      <xdr:spPr>
        <a:xfrm>
          <a:off x="403606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34851</xdr:rowOff>
    </xdr:from>
    <xdr:ext cx="405111" cy="259045"/>
    <xdr:sp macro="" textlink="">
      <xdr:nvSpPr>
        <xdr:cNvPr id="73" name="【図書館】&#10;有形固定資産減価償却率該当値テキスト"/>
        <xdr:cNvSpPr txBox="1"/>
      </xdr:nvSpPr>
      <xdr:spPr>
        <a:xfrm>
          <a:off x="412496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4" name="楕円 73"/>
        <xdr:cNvSpPr/>
      </xdr:nvSpPr>
      <xdr:spPr>
        <a:xfrm>
          <a:off x="3312160" y="662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133350</xdr:rowOff>
    </xdr:to>
    <xdr:cxnSp macro="">
      <xdr:nvCxnSpPr>
        <xdr:cNvPr id="75" name="直線コネクタ 74"/>
        <xdr:cNvCxnSpPr/>
      </xdr:nvCxnSpPr>
      <xdr:spPr>
        <a:xfrm flipV="1">
          <a:off x="3355340" y="664518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142966</xdr:rowOff>
    </xdr:from>
    <xdr:to>
      <xdr:col>15</xdr:col>
      <xdr:colOff>101600</xdr:colOff>
      <xdr:row>40</xdr:row>
      <xdr:rowOff>73116</xdr:rowOff>
    </xdr:to>
    <xdr:sp macro="" textlink="">
      <xdr:nvSpPr>
        <xdr:cNvPr id="76" name="楕円 75"/>
        <xdr:cNvSpPr/>
      </xdr:nvSpPr>
      <xdr:spPr>
        <a:xfrm>
          <a:off x="2514600" y="6680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40</xdr:row>
      <xdr:rowOff>22316</xdr:rowOff>
    </xdr:to>
    <xdr:cxnSp macro="">
      <xdr:nvCxnSpPr>
        <xdr:cNvPr id="77" name="直線コネクタ 76"/>
        <xdr:cNvCxnSpPr/>
      </xdr:nvCxnSpPr>
      <xdr:spPr>
        <a:xfrm flipV="1">
          <a:off x="2565400" y="6671310"/>
          <a:ext cx="78994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xdr:cNvSpPr txBox="1"/>
      </xdr:nvSpPr>
      <xdr:spPr>
        <a:xfrm>
          <a:off x="317056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9" name="n_2aveValue【図書館】&#10;有形固定資産減価償却率"/>
        <xdr:cNvSpPr txBox="1"/>
      </xdr:nvSpPr>
      <xdr:spPr>
        <a:xfrm>
          <a:off x="23857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61100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1" name="n_1mainValue【図書館】&#10;有形固定資産減価償却率"/>
        <xdr:cNvSpPr txBox="1"/>
      </xdr:nvSpPr>
      <xdr:spPr>
        <a:xfrm>
          <a:off x="317056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64243</xdr:rowOff>
    </xdr:from>
    <xdr:ext cx="405111" cy="259045"/>
    <xdr:sp macro="" textlink="">
      <xdr:nvSpPr>
        <xdr:cNvPr id="82" name="n_2mainValue【図書館】&#10;有形固定資産減価償却率"/>
        <xdr:cNvSpPr txBox="1"/>
      </xdr:nvSpPr>
      <xdr:spPr>
        <a:xfrm>
          <a:off x="2385704" y="676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9219565" y="565277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9258300" y="54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9154160" y="565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1" name="【図書館】&#10;一人当たり面積平均値テキスト"/>
        <xdr:cNvSpPr txBox="1"/>
      </xdr:nvSpPr>
      <xdr:spPr>
        <a:xfrm>
          <a:off x="9258300" y="6548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919226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8445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687324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21" name="楕円 120"/>
        <xdr:cNvSpPr/>
      </xdr:nvSpPr>
      <xdr:spPr>
        <a:xfrm>
          <a:off x="9192260" y="6756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22" name="【図書館】&#10;一人当たり面積該当値テキスト"/>
        <xdr:cNvSpPr txBox="1"/>
      </xdr:nvSpPr>
      <xdr:spPr>
        <a:xfrm>
          <a:off x="92583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23" name="楕円 122"/>
        <xdr:cNvSpPr/>
      </xdr:nvSpPr>
      <xdr:spPr>
        <a:xfrm>
          <a:off x="8445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24" name="直線コネクタ 123"/>
        <xdr:cNvCxnSpPr/>
      </xdr:nvCxnSpPr>
      <xdr:spPr>
        <a:xfrm>
          <a:off x="8496300" y="68072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25" name="楕円 124"/>
        <xdr:cNvSpPr/>
      </xdr:nvSpPr>
      <xdr:spPr>
        <a:xfrm>
          <a:off x="7670800" y="6756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26" name="直線コネクタ 125"/>
        <xdr:cNvCxnSpPr/>
      </xdr:nvCxnSpPr>
      <xdr:spPr>
        <a:xfrm>
          <a:off x="7713980" y="68072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7" name="n_1ave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67120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30" name="n_1mainValue【図書館】&#10;一人当たり面積"/>
        <xdr:cNvSpPr txBox="1"/>
      </xdr:nvSpPr>
      <xdr:spPr>
        <a:xfrm>
          <a:off x="827158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31" name="n_2mainValue【図書館】&#10;一人当たり面積"/>
        <xdr:cNvSpPr txBox="1"/>
      </xdr:nvSpPr>
      <xdr:spPr>
        <a:xfrm>
          <a:off x="750958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086225" y="9364218"/>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12496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020820" y="10655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124960" y="91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02082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9" name="【体育館・プール】&#10;有形固定資産減価償却率平均値テキスト"/>
        <xdr:cNvSpPr txBox="1"/>
      </xdr:nvSpPr>
      <xdr:spPr>
        <a:xfrm>
          <a:off x="4124960" y="9953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036060" y="9974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31216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514600" y="1000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739900" y="996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49784</xdr:rowOff>
    </xdr:from>
    <xdr:to>
      <xdr:col>24</xdr:col>
      <xdr:colOff>114300</xdr:colOff>
      <xdr:row>58</xdr:row>
      <xdr:rowOff>151384</xdr:rowOff>
    </xdr:to>
    <xdr:sp macro="" textlink="">
      <xdr:nvSpPr>
        <xdr:cNvPr id="169" name="楕円 168"/>
        <xdr:cNvSpPr/>
      </xdr:nvSpPr>
      <xdr:spPr>
        <a:xfrm>
          <a:off x="4036060" y="97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72661</xdr:rowOff>
    </xdr:from>
    <xdr:ext cx="405111" cy="259045"/>
    <xdr:sp macro="" textlink="">
      <xdr:nvSpPr>
        <xdr:cNvPr id="170" name="【体育館・プール】&#10;有形固定資産減価償却率該当値テキスト"/>
        <xdr:cNvSpPr txBox="1"/>
      </xdr:nvSpPr>
      <xdr:spPr>
        <a:xfrm>
          <a:off x="4124960" y="962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90932</xdr:rowOff>
    </xdr:from>
    <xdr:to>
      <xdr:col>20</xdr:col>
      <xdr:colOff>38100</xdr:colOff>
      <xdr:row>59</xdr:row>
      <xdr:rowOff>21082</xdr:rowOff>
    </xdr:to>
    <xdr:sp macro="" textlink="">
      <xdr:nvSpPr>
        <xdr:cNvPr id="171" name="楕円 170"/>
        <xdr:cNvSpPr/>
      </xdr:nvSpPr>
      <xdr:spPr>
        <a:xfrm>
          <a:off x="3312160" y="98140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100584</xdr:rowOff>
    </xdr:from>
    <xdr:to>
      <xdr:col>24</xdr:col>
      <xdr:colOff>63500</xdr:colOff>
      <xdr:row>58</xdr:row>
      <xdr:rowOff>141732</xdr:rowOff>
    </xdr:to>
    <xdr:cxnSp macro="">
      <xdr:nvCxnSpPr>
        <xdr:cNvPr id="172" name="直線コネクタ 171"/>
        <xdr:cNvCxnSpPr/>
      </xdr:nvCxnSpPr>
      <xdr:spPr>
        <a:xfrm flipV="1">
          <a:off x="3355340" y="9823704"/>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xdr:rowOff>
    </xdr:from>
    <xdr:to>
      <xdr:col>15</xdr:col>
      <xdr:colOff>101600</xdr:colOff>
      <xdr:row>59</xdr:row>
      <xdr:rowOff>103378</xdr:rowOff>
    </xdr:to>
    <xdr:sp macro="" textlink="">
      <xdr:nvSpPr>
        <xdr:cNvPr id="173" name="楕円 172"/>
        <xdr:cNvSpPr/>
      </xdr:nvSpPr>
      <xdr:spPr>
        <a:xfrm>
          <a:off x="2514600" y="98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141732</xdr:rowOff>
    </xdr:from>
    <xdr:to>
      <xdr:col>19</xdr:col>
      <xdr:colOff>177800</xdr:colOff>
      <xdr:row>59</xdr:row>
      <xdr:rowOff>52578</xdr:rowOff>
    </xdr:to>
    <xdr:cxnSp macro="">
      <xdr:nvCxnSpPr>
        <xdr:cNvPr id="174" name="直線コネクタ 173"/>
        <xdr:cNvCxnSpPr/>
      </xdr:nvCxnSpPr>
      <xdr:spPr>
        <a:xfrm flipV="1">
          <a:off x="2565400" y="9864852"/>
          <a:ext cx="78994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17056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176" name="n_2aveValue【体育館・プール】&#10;有形固定資産減価償却率"/>
        <xdr:cNvSpPr txBox="1"/>
      </xdr:nvSpPr>
      <xdr:spPr>
        <a:xfrm>
          <a:off x="238570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611004" y="974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37609</xdr:rowOff>
    </xdr:from>
    <xdr:ext cx="405111" cy="259045"/>
    <xdr:sp macro="" textlink="">
      <xdr:nvSpPr>
        <xdr:cNvPr id="178" name="n_1mainValue【体育館・プール】&#10;有形固定資産減価償却率"/>
        <xdr:cNvSpPr txBox="1"/>
      </xdr:nvSpPr>
      <xdr:spPr>
        <a:xfrm>
          <a:off x="3170564" y="959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119905</xdr:rowOff>
    </xdr:from>
    <xdr:ext cx="405111" cy="259045"/>
    <xdr:sp macro="" textlink="">
      <xdr:nvSpPr>
        <xdr:cNvPr id="179" name="n_2mainValue【体育館・プール】&#10;有形固定資産減価償却率"/>
        <xdr:cNvSpPr txBox="1"/>
      </xdr:nvSpPr>
      <xdr:spPr>
        <a:xfrm>
          <a:off x="238570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9219565" y="948817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9258300"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9154160" y="10761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9258300" y="9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9154160" y="9488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9258300" y="10452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9192260" y="10596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8445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7670800" y="10629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687324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111760</xdr:rowOff>
    </xdr:from>
    <xdr:to>
      <xdr:col>55</xdr:col>
      <xdr:colOff>50800</xdr:colOff>
      <xdr:row>64</xdr:row>
      <xdr:rowOff>41910</xdr:rowOff>
    </xdr:to>
    <xdr:sp macro="" textlink="">
      <xdr:nvSpPr>
        <xdr:cNvPr id="218" name="楕円 217"/>
        <xdr:cNvSpPr/>
      </xdr:nvSpPr>
      <xdr:spPr>
        <a:xfrm>
          <a:off x="9192260" y="10673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26687</xdr:rowOff>
    </xdr:from>
    <xdr:ext cx="469744" cy="259045"/>
    <xdr:sp macro="" textlink="">
      <xdr:nvSpPr>
        <xdr:cNvPr id="219" name="【体育館・プール】&#10;一人当たり面積該当値テキスト"/>
        <xdr:cNvSpPr txBox="1"/>
      </xdr:nvSpPr>
      <xdr:spPr>
        <a:xfrm>
          <a:off x="925830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220" name="楕円 219"/>
        <xdr:cNvSpPr/>
      </xdr:nvSpPr>
      <xdr:spPr>
        <a:xfrm>
          <a:off x="8445500" y="1067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160020</xdr:rowOff>
    </xdr:from>
    <xdr:to>
      <xdr:col>55</xdr:col>
      <xdr:colOff>0</xdr:colOff>
      <xdr:row>63</xdr:row>
      <xdr:rowOff>162560</xdr:rowOff>
    </xdr:to>
    <xdr:cxnSp macro="">
      <xdr:nvCxnSpPr>
        <xdr:cNvPr id="221" name="直線コネクタ 220"/>
        <xdr:cNvCxnSpPr/>
      </xdr:nvCxnSpPr>
      <xdr:spPr>
        <a:xfrm>
          <a:off x="8496300" y="10721340"/>
          <a:ext cx="7239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111760</xdr:rowOff>
    </xdr:from>
    <xdr:to>
      <xdr:col>46</xdr:col>
      <xdr:colOff>38100</xdr:colOff>
      <xdr:row>64</xdr:row>
      <xdr:rowOff>41910</xdr:rowOff>
    </xdr:to>
    <xdr:sp macro="" textlink="">
      <xdr:nvSpPr>
        <xdr:cNvPr id="222" name="楕円 221"/>
        <xdr:cNvSpPr/>
      </xdr:nvSpPr>
      <xdr:spPr>
        <a:xfrm>
          <a:off x="7670800" y="10673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63</xdr:row>
      <xdr:rowOff>162560</xdr:rowOff>
    </xdr:to>
    <xdr:cxnSp macro="">
      <xdr:nvCxnSpPr>
        <xdr:cNvPr id="223" name="直線コネクタ 222"/>
        <xdr:cNvCxnSpPr/>
      </xdr:nvCxnSpPr>
      <xdr:spPr>
        <a:xfrm flipV="1">
          <a:off x="7713980" y="1072134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8271587"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750958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67120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30497</xdr:rowOff>
    </xdr:from>
    <xdr:ext cx="469744" cy="259045"/>
    <xdr:sp macro="" textlink="">
      <xdr:nvSpPr>
        <xdr:cNvPr id="227" name="n_1mainValue【体育館・プール】&#10;一人当たり面積"/>
        <xdr:cNvSpPr txBox="1"/>
      </xdr:nvSpPr>
      <xdr:spPr>
        <a:xfrm>
          <a:off x="827158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33037</xdr:rowOff>
    </xdr:from>
    <xdr:ext cx="469744" cy="259045"/>
    <xdr:sp macro="" textlink="">
      <xdr:nvSpPr>
        <xdr:cNvPr id="228" name="n_2mainValue【体育館・プール】&#10;一人当たり面積"/>
        <xdr:cNvSpPr txBox="1"/>
      </xdr:nvSpPr>
      <xdr:spPr>
        <a:xfrm>
          <a:off x="7509587"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086225" y="13283565"/>
          <a:ext cx="0" cy="988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12496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020820" y="14272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124960" y="1306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020820" y="1328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124960" y="1386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03606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312160" y="139147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51460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739900" y="1393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160655</xdr:rowOff>
    </xdr:from>
    <xdr:to>
      <xdr:col>24</xdr:col>
      <xdr:colOff>114300</xdr:colOff>
      <xdr:row>79</xdr:row>
      <xdr:rowOff>90805</xdr:rowOff>
    </xdr:to>
    <xdr:sp macro="" textlink="">
      <xdr:nvSpPr>
        <xdr:cNvPr id="268" name="楕円 267"/>
        <xdr:cNvSpPr/>
      </xdr:nvSpPr>
      <xdr:spPr>
        <a:xfrm>
          <a:off x="4036060" y="13236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113682</xdr:rowOff>
    </xdr:from>
    <xdr:ext cx="405111" cy="259045"/>
    <xdr:sp macro="" textlink="">
      <xdr:nvSpPr>
        <xdr:cNvPr id="269" name="【福祉施設】&#10;有形固定資産減価償却率該当値テキスト"/>
        <xdr:cNvSpPr txBox="1"/>
      </xdr:nvSpPr>
      <xdr:spPr>
        <a:xfrm>
          <a:off x="4124960" y="1318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270" name="楕円 269"/>
        <xdr:cNvSpPr/>
      </xdr:nvSpPr>
      <xdr:spPr>
        <a:xfrm>
          <a:off x="3312160" y="13253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40005</xdr:rowOff>
    </xdr:from>
    <xdr:to>
      <xdr:col>24</xdr:col>
      <xdr:colOff>63500</xdr:colOff>
      <xdr:row>79</xdr:row>
      <xdr:rowOff>60961</xdr:rowOff>
    </xdr:to>
    <xdr:cxnSp macro="">
      <xdr:nvCxnSpPr>
        <xdr:cNvPr id="271" name="直線コネクタ 270"/>
        <xdr:cNvCxnSpPr/>
      </xdr:nvCxnSpPr>
      <xdr:spPr>
        <a:xfrm flipV="1">
          <a:off x="3355340" y="13283565"/>
          <a:ext cx="7315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40639</xdr:rowOff>
    </xdr:from>
    <xdr:to>
      <xdr:col>15</xdr:col>
      <xdr:colOff>101600</xdr:colOff>
      <xdr:row>79</xdr:row>
      <xdr:rowOff>142239</xdr:rowOff>
    </xdr:to>
    <xdr:sp macro="" textlink="">
      <xdr:nvSpPr>
        <xdr:cNvPr id="272" name="楕円 271"/>
        <xdr:cNvSpPr/>
      </xdr:nvSpPr>
      <xdr:spPr>
        <a:xfrm>
          <a:off x="2514600" y="132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91439</xdr:rowOff>
    </xdr:to>
    <xdr:cxnSp macro="">
      <xdr:nvCxnSpPr>
        <xdr:cNvPr id="273" name="直線コネクタ 272"/>
        <xdr:cNvCxnSpPr/>
      </xdr:nvCxnSpPr>
      <xdr:spPr>
        <a:xfrm flipV="1">
          <a:off x="2565400" y="13304521"/>
          <a:ext cx="78994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170564" y="1400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385704" y="14009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611004" y="13716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277" name="n_1mainValue【福祉施設】&#10;有形固定資産減価償却率"/>
        <xdr:cNvSpPr txBox="1"/>
      </xdr:nvSpPr>
      <xdr:spPr>
        <a:xfrm>
          <a:off x="3170564" y="1303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158766</xdr:rowOff>
    </xdr:from>
    <xdr:ext cx="405111" cy="259045"/>
    <xdr:sp macro="" textlink="">
      <xdr:nvSpPr>
        <xdr:cNvPr id="278" name="n_2mainValue【福祉施設】&#10;有形固定資産減価償却率"/>
        <xdr:cNvSpPr txBox="1"/>
      </xdr:nvSpPr>
      <xdr:spPr>
        <a:xfrm>
          <a:off x="2385704" y="1306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9219565" y="130759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925830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915416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925830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915416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844550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767080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687324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17" name="楕円 316"/>
        <xdr:cNvSpPr/>
      </xdr:nvSpPr>
      <xdr:spPr>
        <a:xfrm>
          <a:off x="919226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18" name="【福祉施設】&#10;一人当たり面積該当値テキスト"/>
        <xdr:cNvSpPr txBox="1"/>
      </xdr:nvSpPr>
      <xdr:spPr>
        <a:xfrm>
          <a:off x="9258300"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19" name="楕円 318"/>
        <xdr:cNvSpPr/>
      </xdr:nvSpPr>
      <xdr:spPr>
        <a:xfrm>
          <a:off x="8445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72389</xdr:rowOff>
    </xdr:to>
    <xdr:cxnSp macro="">
      <xdr:nvCxnSpPr>
        <xdr:cNvPr id="320" name="直線コネクタ 319"/>
        <xdr:cNvCxnSpPr/>
      </xdr:nvCxnSpPr>
      <xdr:spPr>
        <a:xfrm>
          <a:off x="8496300" y="1432178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21" name="楕円 320"/>
        <xdr:cNvSpPr/>
      </xdr:nvSpPr>
      <xdr:spPr>
        <a:xfrm>
          <a:off x="767080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72389</xdr:rowOff>
    </xdr:to>
    <xdr:cxnSp macro="">
      <xdr:nvCxnSpPr>
        <xdr:cNvPr id="322" name="直線コネクタ 321"/>
        <xdr:cNvCxnSpPr/>
      </xdr:nvCxnSpPr>
      <xdr:spPr>
        <a:xfrm>
          <a:off x="7713980" y="1432178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827158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750958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67120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26" name="n_1mainValue【福祉施設】&#10;一人当たり面積"/>
        <xdr:cNvSpPr txBox="1"/>
      </xdr:nvSpPr>
      <xdr:spPr>
        <a:xfrm>
          <a:off x="827158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27" name="n_2mainValue【福祉施設】&#10;一人当たり面積"/>
        <xdr:cNvSpPr txBox="1"/>
      </xdr:nvSpPr>
      <xdr:spPr>
        <a:xfrm>
          <a:off x="750958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086225" y="16765633"/>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124960" y="181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020820" y="1811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124960" y="1654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020820" y="16765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xdr:cNvSpPr txBox="1"/>
      </xdr:nvSpPr>
      <xdr:spPr>
        <a:xfrm>
          <a:off x="4124960" y="17399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036060" y="1742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312160" y="17458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51460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739900" y="17427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368" name="楕円 367"/>
        <xdr:cNvSpPr/>
      </xdr:nvSpPr>
      <xdr:spPr>
        <a:xfrm>
          <a:off x="4036060" y="1734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103795</xdr:rowOff>
    </xdr:from>
    <xdr:ext cx="405111" cy="259045"/>
    <xdr:sp macro="" textlink="">
      <xdr:nvSpPr>
        <xdr:cNvPr id="369" name="【市民会館】&#10;有形固定資産減価償却率該当値テキスト"/>
        <xdr:cNvSpPr txBox="1"/>
      </xdr:nvSpPr>
      <xdr:spPr>
        <a:xfrm>
          <a:off x="4124960" y="1720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125005</xdr:rowOff>
    </xdr:from>
    <xdr:to>
      <xdr:col>20</xdr:col>
      <xdr:colOff>38100</xdr:colOff>
      <xdr:row>104</xdr:row>
      <xdr:rowOff>55155</xdr:rowOff>
    </xdr:to>
    <xdr:sp macro="" textlink="">
      <xdr:nvSpPr>
        <xdr:cNvPr id="370" name="楕円 369"/>
        <xdr:cNvSpPr/>
      </xdr:nvSpPr>
      <xdr:spPr>
        <a:xfrm>
          <a:off x="3312160" y="173919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104</xdr:row>
      <xdr:rowOff>4355</xdr:rowOff>
    </xdr:to>
    <xdr:cxnSp macro="">
      <xdr:nvCxnSpPr>
        <xdr:cNvPr id="371" name="直線コネクタ 370"/>
        <xdr:cNvCxnSpPr/>
      </xdr:nvCxnSpPr>
      <xdr:spPr>
        <a:xfrm flipV="1">
          <a:off x="3355340" y="17398638"/>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372" name="楕円 371"/>
        <xdr:cNvSpPr/>
      </xdr:nvSpPr>
      <xdr:spPr>
        <a:xfrm>
          <a:off x="2514600" y="17429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4355</xdr:rowOff>
    </xdr:from>
    <xdr:to>
      <xdr:col>19</xdr:col>
      <xdr:colOff>177800</xdr:colOff>
      <xdr:row>104</xdr:row>
      <xdr:rowOff>41911</xdr:rowOff>
    </xdr:to>
    <xdr:cxnSp macro="">
      <xdr:nvCxnSpPr>
        <xdr:cNvPr id="373" name="直線コネクタ 372"/>
        <xdr:cNvCxnSpPr/>
      </xdr:nvCxnSpPr>
      <xdr:spPr>
        <a:xfrm flipV="1">
          <a:off x="2565400" y="17438915"/>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74" name="n_1aveValue【市民会館】&#10;有形固定資産減価償却率"/>
        <xdr:cNvSpPr txBox="1"/>
      </xdr:nvSpPr>
      <xdr:spPr>
        <a:xfrm>
          <a:off x="3170564" y="175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75" name="n_2aveValue【市民会館】&#10;有形固定資産減価償却率"/>
        <xdr:cNvSpPr txBox="1"/>
      </xdr:nvSpPr>
      <xdr:spPr>
        <a:xfrm>
          <a:off x="2385704" y="1758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61100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71682</xdr:rowOff>
    </xdr:from>
    <xdr:ext cx="405111" cy="259045"/>
    <xdr:sp macro="" textlink="">
      <xdr:nvSpPr>
        <xdr:cNvPr id="377" name="n_1mainValue【市民会館】&#10;有形固定資産減価償却率"/>
        <xdr:cNvSpPr txBox="1"/>
      </xdr:nvSpPr>
      <xdr:spPr>
        <a:xfrm>
          <a:off x="3170564" y="1717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78" name="n_2mainValue【市民会館】&#10;有形固定資産減価償却率"/>
        <xdr:cNvSpPr txBox="1"/>
      </xdr:nvSpPr>
      <xdr:spPr>
        <a:xfrm>
          <a:off x="238570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9219565" y="16891636"/>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9258300" y="166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9154160" y="16891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9258300" y="1759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919226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8445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767080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13" name="楕円 412"/>
        <xdr:cNvSpPr/>
      </xdr:nvSpPr>
      <xdr:spPr>
        <a:xfrm>
          <a:off x="9192260" y="1760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14" name="【市民会館】&#10;一人当たり面積該当値テキスト"/>
        <xdr:cNvSpPr txBox="1"/>
      </xdr:nvSpPr>
      <xdr:spPr>
        <a:xfrm>
          <a:off x="9258300" y="1745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15" name="楕円 414"/>
        <xdr:cNvSpPr/>
      </xdr:nvSpPr>
      <xdr:spPr>
        <a:xfrm>
          <a:off x="8445500" y="1760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47625</xdr:rowOff>
    </xdr:to>
    <xdr:cxnSp macro="">
      <xdr:nvCxnSpPr>
        <xdr:cNvPr id="416" name="直線コネクタ 415"/>
        <xdr:cNvCxnSpPr/>
      </xdr:nvCxnSpPr>
      <xdr:spPr>
        <a:xfrm>
          <a:off x="8496300" y="1764982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17" name="楕円 416"/>
        <xdr:cNvSpPr/>
      </xdr:nvSpPr>
      <xdr:spPr>
        <a:xfrm>
          <a:off x="7670800" y="17610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47625</xdr:rowOff>
    </xdr:from>
    <xdr:to>
      <xdr:col>50</xdr:col>
      <xdr:colOff>114300</xdr:colOff>
      <xdr:row>105</xdr:row>
      <xdr:rowOff>59055</xdr:rowOff>
    </xdr:to>
    <xdr:cxnSp macro="">
      <xdr:nvCxnSpPr>
        <xdr:cNvPr id="418" name="直線コネクタ 417"/>
        <xdr:cNvCxnSpPr/>
      </xdr:nvCxnSpPr>
      <xdr:spPr>
        <a:xfrm flipV="1">
          <a:off x="7713980" y="1764982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8271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7509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671202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22" name="n_1main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23" name="n_2mainValue【市民会館】&#10;一人当たり面積"/>
        <xdr:cNvSpPr txBox="1"/>
      </xdr:nvSpPr>
      <xdr:spPr>
        <a:xfrm>
          <a:off x="7509587" y="173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4375764" y="573024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44145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44145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42875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xdr:cNvSpPr txBox="1"/>
      </xdr:nvSpPr>
      <xdr:spPr>
        <a:xfrm>
          <a:off x="144145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4325600" y="62776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35788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2029440" y="630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63" name="楕円 462"/>
        <xdr:cNvSpPr/>
      </xdr:nvSpPr>
      <xdr:spPr>
        <a:xfrm>
          <a:off x="14325600" y="63709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150512</xdr:rowOff>
    </xdr:from>
    <xdr:ext cx="405111" cy="259045"/>
    <xdr:sp macro="" textlink="">
      <xdr:nvSpPr>
        <xdr:cNvPr id="464" name="【一般廃棄物処理施設】&#10;有形固定資産減価償却率該当値テキスト"/>
        <xdr:cNvSpPr txBox="1"/>
      </xdr:nvSpPr>
      <xdr:spPr>
        <a:xfrm>
          <a:off x="14414500"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80645</xdr:rowOff>
    </xdr:from>
    <xdr:to>
      <xdr:col>81</xdr:col>
      <xdr:colOff>101600</xdr:colOff>
      <xdr:row>39</xdr:row>
      <xdr:rowOff>10795</xdr:rowOff>
    </xdr:to>
    <xdr:sp macro="" textlink="">
      <xdr:nvSpPr>
        <xdr:cNvPr id="465" name="楕円 464"/>
        <xdr:cNvSpPr/>
      </xdr:nvSpPr>
      <xdr:spPr>
        <a:xfrm>
          <a:off x="13578840" y="645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131445</xdr:rowOff>
    </xdr:to>
    <xdr:cxnSp macro="">
      <xdr:nvCxnSpPr>
        <xdr:cNvPr id="466" name="直線コネクタ 465"/>
        <xdr:cNvCxnSpPr/>
      </xdr:nvCxnSpPr>
      <xdr:spPr>
        <a:xfrm flipV="1">
          <a:off x="13629640" y="6421755"/>
          <a:ext cx="74676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67" name="楕円 466"/>
        <xdr:cNvSpPr/>
      </xdr:nvSpPr>
      <xdr:spPr>
        <a:xfrm>
          <a:off x="1280414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131445</xdr:rowOff>
    </xdr:from>
    <xdr:to>
      <xdr:col>81</xdr:col>
      <xdr:colOff>50800</xdr:colOff>
      <xdr:row>38</xdr:row>
      <xdr:rowOff>167640</xdr:rowOff>
    </xdr:to>
    <xdr:cxnSp macro="">
      <xdr:nvCxnSpPr>
        <xdr:cNvPr id="468" name="直線コネクタ 467"/>
        <xdr:cNvCxnSpPr/>
      </xdr:nvCxnSpPr>
      <xdr:spPr>
        <a:xfrm flipV="1">
          <a:off x="12854940" y="650176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69" name="n_1aveValue【一般廃棄物処理施設】&#10;有形固定資産減価償却率"/>
        <xdr:cNvSpPr txBox="1"/>
      </xdr:nvSpPr>
      <xdr:spPr>
        <a:xfrm>
          <a:off x="13437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0" name="n_2aveValue【一般廃棄物処理施設】&#10;有形固定資産減価償却率"/>
        <xdr:cNvSpPr txBox="1"/>
      </xdr:nvSpPr>
      <xdr:spPr>
        <a:xfrm>
          <a:off x="12675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19005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1922</xdr:rowOff>
    </xdr:from>
    <xdr:ext cx="405111" cy="259045"/>
    <xdr:sp macro="" textlink="">
      <xdr:nvSpPr>
        <xdr:cNvPr id="472" name="n_1mainValue【一般廃棄物処理施設】&#10;有形固定資産減価償却率"/>
        <xdr:cNvSpPr txBox="1"/>
      </xdr:nvSpPr>
      <xdr:spPr>
        <a:xfrm>
          <a:off x="134372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73" name="n_2mainValue【一般廃棄物処理施設】&#10;有形固定資産減価償却率"/>
        <xdr:cNvSpPr txBox="1"/>
      </xdr:nvSpPr>
      <xdr:spPr>
        <a:xfrm>
          <a:off x="126752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19509104" y="5680079"/>
          <a:ext cx="0" cy="1424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19547840" y="710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19443700" y="7104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19547840" y="545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19443700" y="568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xdr:cNvSpPr txBox="1"/>
      </xdr:nvSpPr>
      <xdr:spPr>
        <a:xfrm>
          <a:off x="19547840" y="6249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19458940" y="63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18735040" y="6387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17937480" y="6442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7162780" y="638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137643</xdr:rowOff>
    </xdr:from>
    <xdr:to>
      <xdr:col>116</xdr:col>
      <xdr:colOff>114300</xdr:colOff>
      <xdr:row>41</xdr:row>
      <xdr:rowOff>67793</xdr:rowOff>
    </xdr:to>
    <xdr:sp macro="" textlink="">
      <xdr:nvSpPr>
        <xdr:cNvPr id="514" name="楕円 513"/>
        <xdr:cNvSpPr/>
      </xdr:nvSpPr>
      <xdr:spPr>
        <a:xfrm>
          <a:off x="19458940" y="6843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116070</xdr:rowOff>
    </xdr:from>
    <xdr:ext cx="534377" cy="259045"/>
    <xdr:sp macro="" textlink="">
      <xdr:nvSpPr>
        <xdr:cNvPr id="515" name="【一般廃棄物処理施設】&#10;一人当たり有形固定資産（償却資産）額該当値テキスト"/>
        <xdr:cNvSpPr txBox="1"/>
      </xdr:nvSpPr>
      <xdr:spPr>
        <a:xfrm>
          <a:off x="19547840" y="68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138089</xdr:rowOff>
    </xdr:from>
    <xdr:to>
      <xdr:col>112</xdr:col>
      <xdr:colOff>38100</xdr:colOff>
      <xdr:row>41</xdr:row>
      <xdr:rowOff>68239</xdr:rowOff>
    </xdr:to>
    <xdr:sp macro="" textlink="">
      <xdr:nvSpPr>
        <xdr:cNvPr id="516" name="楕円 515"/>
        <xdr:cNvSpPr/>
      </xdr:nvSpPr>
      <xdr:spPr>
        <a:xfrm>
          <a:off x="18735040" y="68436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16993</xdr:rowOff>
    </xdr:from>
    <xdr:to>
      <xdr:col>116</xdr:col>
      <xdr:colOff>63500</xdr:colOff>
      <xdr:row>41</xdr:row>
      <xdr:rowOff>17439</xdr:rowOff>
    </xdr:to>
    <xdr:cxnSp macro="">
      <xdr:nvCxnSpPr>
        <xdr:cNvPr id="517" name="直線コネクタ 516"/>
        <xdr:cNvCxnSpPr/>
      </xdr:nvCxnSpPr>
      <xdr:spPr>
        <a:xfrm flipV="1">
          <a:off x="18778220" y="6890233"/>
          <a:ext cx="73152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131187</xdr:rowOff>
    </xdr:from>
    <xdr:to>
      <xdr:col>107</xdr:col>
      <xdr:colOff>101600</xdr:colOff>
      <xdr:row>41</xdr:row>
      <xdr:rowOff>61337</xdr:rowOff>
    </xdr:to>
    <xdr:sp macro="" textlink="">
      <xdr:nvSpPr>
        <xdr:cNvPr id="518" name="楕円 517"/>
        <xdr:cNvSpPr/>
      </xdr:nvSpPr>
      <xdr:spPr>
        <a:xfrm>
          <a:off x="17937480" y="68367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10537</xdr:rowOff>
    </xdr:from>
    <xdr:to>
      <xdr:col>111</xdr:col>
      <xdr:colOff>177800</xdr:colOff>
      <xdr:row>41</xdr:row>
      <xdr:rowOff>17439</xdr:rowOff>
    </xdr:to>
    <xdr:cxnSp macro="">
      <xdr:nvCxnSpPr>
        <xdr:cNvPr id="519" name="直線コネクタ 518"/>
        <xdr:cNvCxnSpPr/>
      </xdr:nvCxnSpPr>
      <xdr:spPr>
        <a:xfrm>
          <a:off x="17988280" y="6883777"/>
          <a:ext cx="78994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134807</xdr:rowOff>
    </xdr:from>
    <xdr:ext cx="534377" cy="259045"/>
    <xdr:sp macro="" textlink="">
      <xdr:nvSpPr>
        <xdr:cNvPr id="520" name="n_1aveValue【一般廃棄物処理施設】&#10;一人当たり有形固定資産（償却資産）額"/>
        <xdr:cNvSpPr txBox="1"/>
      </xdr:nvSpPr>
      <xdr:spPr>
        <a:xfrm>
          <a:off x="18528811" y="61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19114</xdr:rowOff>
    </xdr:from>
    <xdr:ext cx="534377" cy="259045"/>
    <xdr:sp macro="" textlink="">
      <xdr:nvSpPr>
        <xdr:cNvPr id="521" name="n_2aveValue【一般廃棄物処理施設】&#10;一人当たり有形固定資産（償却資産）額"/>
        <xdr:cNvSpPr txBox="1"/>
      </xdr:nvSpPr>
      <xdr:spPr>
        <a:xfrm>
          <a:off x="17766811" y="62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6969251" y="61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59366</xdr:rowOff>
    </xdr:from>
    <xdr:ext cx="534377" cy="259045"/>
    <xdr:sp macro="" textlink="">
      <xdr:nvSpPr>
        <xdr:cNvPr id="523" name="n_1mainValue【一般廃棄物処理施設】&#10;一人当たり有形固定資産（償却資産）額"/>
        <xdr:cNvSpPr txBox="1"/>
      </xdr:nvSpPr>
      <xdr:spPr>
        <a:xfrm>
          <a:off x="18528811" y="69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52464</xdr:rowOff>
    </xdr:from>
    <xdr:ext cx="534377" cy="259045"/>
    <xdr:sp macro="" textlink="">
      <xdr:nvSpPr>
        <xdr:cNvPr id="524" name="n_2mainValue【一般廃棄物処理施設】&#10;一人当たり有形固定資産（償却資産）額"/>
        <xdr:cNvSpPr txBox="1"/>
      </xdr:nvSpPr>
      <xdr:spPr>
        <a:xfrm>
          <a:off x="17766811" y="692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4375764" y="952881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4414500" y="10715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4287500" y="1071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44145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4287500" y="952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4414500" y="10010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4325600" y="100323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35788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280414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20294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563" name="楕円 562"/>
        <xdr:cNvSpPr/>
      </xdr:nvSpPr>
      <xdr:spPr>
        <a:xfrm>
          <a:off x="14325600" y="97485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564" name="【保健センター・保健所】&#10;有形固定資産減価償却率該当値テキスト"/>
        <xdr:cNvSpPr txBox="1"/>
      </xdr:nvSpPr>
      <xdr:spPr>
        <a:xfrm>
          <a:off x="14414500"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65" name="楕円 564"/>
        <xdr:cNvSpPr/>
      </xdr:nvSpPr>
      <xdr:spPr>
        <a:xfrm>
          <a:off x="1357884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114300</xdr:rowOff>
    </xdr:to>
    <xdr:cxnSp macro="">
      <xdr:nvCxnSpPr>
        <xdr:cNvPr id="566" name="直線コネクタ 565"/>
        <xdr:cNvCxnSpPr/>
      </xdr:nvCxnSpPr>
      <xdr:spPr>
        <a:xfrm flipV="1">
          <a:off x="13629640" y="979932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567" name="楕円 566"/>
        <xdr:cNvSpPr/>
      </xdr:nvSpPr>
      <xdr:spPr>
        <a:xfrm>
          <a:off x="12804140" y="983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167640</xdr:rowOff>
    </xdr:to>
    <xdr:cxnSp macro="">
      <xdr:nvCxnSpPr>
        <xdr:cNvPr id="568" name="直線コネクタ 567"/>
        <xdr:cNvCxnSpPr/>
      </xdr:nvCxnSpPr>
      <xdr:spPr>
        <a:xfrm flipV="1">
          <a:off x="12854940" y="983742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34372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26752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19005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72" name="n_1mainValue【保健センター・保健所】&#10;有形固定資産減価償却率"/>
        <xdr:cNvSpPr txBox="1"/>
      </xdr:nvSpPr>
      <xdr:spPr>
        <a:xfrm>
          <a:off x="134372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63517</xdr:rowOff>
    </xdr:from>
    <xdr:ext cx="405111" cy="259045"/>
    <xdr:sp macro="" textlink="">
      <xdr:nvSpPr>
        <xdr:cNvPr id="573" name="n_2mainValue【保健センター・保健所】&#10;有形固定資産減価償却率"/>
        <xdr:cNvSpPr txBox="1"/>
      </xdr:nvSpPr>
      <xdr:spPr>
        <a:xfrm>
          <a:off x="126752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19509104" y="93345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195478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1954784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1945894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1873504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1793748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7162780" y="1021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612" name="楕円 611"/>
        <xdr:cNvSpPr/>
      </xdr:nvSpPr>
      <xdr:spPr>
        <a:xfrm>
          <a:off x="19458940" y="1072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613" name="【保健センター・保健所】&#10;一人当たり面積該当値テキスト"/>
        <xdr:cNvSpPr txBox="1"/>
      </xdr:nvSpPr>
      <xdr:spPr>
        <a:xfrm>
          <a:off x="19547840"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614" name="楕円 613"/>
        <xdr:cNvSpPr/>
      </xdr:nvSpPr>
      <xdr:spPr>
        <a:xfrm>
          <a:off x="18735040" y="10720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615" name="直線コネクタ 614"/>
        <xdr:cNvCxnSpPr/>
      </xdr:nvCxnSpPr>
      <xdr:spPr>
        <a:xfrm>
          <a:off x="18778220" y="10767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616" name="楕円 615"/>
        <xdr:cNvSpPr/>
      </xdr:nvSpPr>
      <xdr:spPr>
        <a:xfrm>
          <a:off x="17937480" y="1072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38100</xdr:rowOff>
    </xdr:to>
    <xdr:cxnSp macro="">
      <xdr:nvCxnSpPr>
        <xdr:cNvPr id="617" name="直線コネクタ 616"/>
        <xdr:cNvCxnSpPr/>
      </xdr:nvCxnSpPr>
      <xdr:spPr>
        <a:xfrm>
          <a:off x="17988280" y="107670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185611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1777626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700156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621" name="n_1mainValue【保健センター・保健所】&#10;一人当たり面積"/>
        <xdr:cNvSpPr txBox="1"/>
      </xdr:nvSpPr>
      <xdr:spPr>
        <a:xfrm>
          <a:off x="185611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622" name="n_2mainValue【保健センター・保健所】&#10;一人当たり面積"/>
        <xdr:cNvSpPr txBox="1"/>
      </xdr:nvSpPr>
      <xdr:spPr>
        <a:xfrm>
          <a:off x="1777626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4375764" y="13150596"/>
          <a:ext cx="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4414500" y="1446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4287500" y="14459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4414500" y="1292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4287500" y="13150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50" name="【消防施設】&#10;有形固定資産減価償却率平均値テキスト"/>
        <xdr:cNvSpPr txBox="1"/>
      </xdr:nvSpPr>
      <xdr:spPr>
        <a:xfrm>
          <a:off x="14414500" y="13610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4325600" y="1363243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3578840" y="13671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28041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2029440" y="135890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62737</xdr:rowOff>
    </xdr:from>
    <xdr:to>
      <xdr:col>85</xdr:col>
      <xdr:colOff>177800</xdr:colOff>
      <xdr:row>78</xdr:row>
      <xdr:rowOff>164337</xdr:rowOff>
    </xdr:to>
    <xdr:sp macro="" textlink="">
      <xdr:nvSpPr>
        <xdr:cNvPr id="660" name="楕円 659"/>
        <xdr:cNvSpPr/>
      </xdr:nvSpPr>
      <xdr:spPr>
        <a:xfrm>
          <a:off x="14325600" y="1313865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149114</xdr:rowOff>
    </xdr:from>
    <xdr:ext cx="405111" cy="259045"/>
    <xdr:sp macro="" textlink="">
      <xdr:nvSpPr>
        <xdr:cNvPr id="661" name="【消防施設】&#10;有形固定資産減価償却率該当値テキスト"/>
        <xdr:cNvSpPr txBox="1"/>
      </xdr:nvSpPr>
      <xdr:spPr>
        <a:xfrm>
          <a:off x="14414500" y="130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106172</xdr:rowOff>
    </xdr:from>
    <xdr:to>
      <xdr:col>81</xdr:col>
      <xdr:colOff>101600</xdr:colOff>
      <xdr:row>79</xdr:row>
      <xdr:rowOff>36322</xdr:rowOff>
    </xdr:to>
    <xdr:sp macro="" textlink="">
      <xdr:nvSpPr>
        <xdr:cNvPr id="662" name="楕円 661"/>
        <xdr:cNvSpPr/>
      </xdr:nvSpPr>
      <xdr:spPr>
        <a:xfrm>
          <a:off x="13578840" y="13182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113537</xdr:rowOff>
    </xdr:from>
    <xdr:to>
      <xdr:col>85</xdr:col>
      <xdr:colOff>127000</xdr:colOff>
      <xdr:row>78</xdr:row>
      <xdr:rowOff>156972</xdr:rowOff>
    </xdr:to>
    <xdr:cxnSp macro="">
      <xdr:nvCxnSpPr>
        <xdr:cNvPr id="663" name="直線コネクタ 662"/>
        <xdr:cNvCxnSpPr/>
      </xdr:nvCxnSpPr>
      <xdr:spPr>
        <a:xfrm flipV="1">
          <a:off x="13629640" y="13189457"/>
          <a:ext cx="74676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74168</xdr:rowOff>
    </xdr:from>
    <xdr:to>
      <xdr:col>76</xdr:col>
      <xdr:colOff>165100</xdr:colOff>
      <xdr:row>80</xdr:row>
      <xdr:rowOff>4318</xdr:rowOff>
    </xdr:to>
    <xdr:sp macro="" textlink="">
      <xdr:nvSpPr>
        <xdr:cNvPr id="664" name="楕円 663"/>
        <xdr:cNvSpPr/>
      </xdr:nvSpPr>
      <xdr:spPr>
        <a:xfrm>
          <a:off x="12804140" y="13317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156972</xdr:rowOff>
    </xdr:from>
    <xdr:to>
      <xdr:col>81</xdr:col>
      <xdr:colOff>50800</xdr:colOff>
      <xdr:row>79</xdr:row>
      <xdr:rowOff>124968</xdr:rowOff>
    </xdr:to>
    <xdr:cxnSp macro="">
      <xdr:nvCxnSpPr>
        <xdr:cNvPr id="665" name="直線コネクタ 664"/>
        <xdr:cNvCxnSpPr/>
      </xdr:nvCxnSpPr>
      <xdr:spPr>
        <a:xfrm flipV="1">
          <a:off x="12854940" y="13232892"/>
          <a:ext cx="7747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66" name="n_1aveValue【消防施設】&#10;有形固定資産減価償却率"/>
        <xdr:cNvSpPr txBox="1"/>
      </xdr:nvSpPr>
      <xdr:spPr>
        <a:xfrm>
          <a:off x="13437244" y="1376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67" name="n_2aveValue【消防施設】&#10;有形固定資産減価償却率"/>
        <xdr:cNvSpPr txBox="1"/>
      </xdr:nvSpPr>
      <xdr:spPr>
        <a:xfrm>
          <a:off x="1267524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190054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52849</xdr:rowOff>
    </xdr:from>
    <xdr:ext cx="405111" cy="259045"/>
    <xdr:sp macro="" textlink="">
      <xdr:nvSpPr>
        <xdr:cNvPr id="669" name="n_1mainValue【消防施設】&#10;有形固定資産減価償却率"/>
        <xdr:cNvSpPr txBox="1"/>
      </xdr:nvSpPr>
      <xdr:spPr>
        <a:xfrm>
          <a:off x="13437244" y="1296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20845</xdr:rowOff>
    </xdr:from>
    <xdr:ext cx="405111" cy="259045"/>
    <xdr:sp macro="" textlink="">
      <xdr:nvSpPr>
        <xdr:cNvPr id="670" name="n_2mainValue【消防施設】&#10;有形固定資産減価償却率"/>
        <xdr:cNvSpPr txBox="1"/>
      </xdr:nvSpPr>
      <xdr:spPr>
        <a:xfrm>
          <a:off x="12675244" y="1309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19509104" y="12980669"/>
          <a:ext cx="0" cy="1395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19547840" y="143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19443700" y="14376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97" name="【消防施設】&#10;一人当たり面積平均値テキスト"/>
        <xdr:cNvSpPr txBox="1"/>
      </xdr:nvSpPr>
      <xdr:spPr>
        <a:xfrm>
          <a:off x="19547840" y="1380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19458940" y="1394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18735040" y="139494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1793748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716278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07" name="楕円 706"/>
        <xdr:cNvSpPr/>
      </xdr:nvSpPr>
      <xdr:spPr>
        <a:xfrm>
          <a:off x="19458940" y="142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708" name="【消防施設】&#10;一人当たり面積該当値テキスト"/>
        <xdr:cNvSpPr txBox="1"/>
      </xdr:nvSpPr>
      <xdr:spPr>
        <a:xfrm>
          <a:off x="19547840" y="1421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09" name="楕円 708"/>
        <xdr:cNvSpPr/>
      </xdr:nvSpPr>
      <xdr:spPr>
        <a:xfrm>
          <a:off x="18735040" y="14307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108965</xdr:rowOff>
    </xdr:to>
    <xdr:cxnSp macro="">
      <xdr:nvCxnSpPr>
        <xdr:cNvPr id="710" name="直線コネクタ 709"/>
        <xdr:cNvCxnSpPr/>
      </xdr:nvCxnSpPr>
      <xdr:spPr>
        <a:xfrm flipV="1">
          <a:off x="18778220" y="14349222"/>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11" name="楕円 710"/>
        <xdr:cNvSpPr/>
      </xdr:nvSpPr>
      <xdr:spPr>
        <a:xfrm>
          <a:off x="1793748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712" name="直線コネクタ 711"/>
        <xdr:cNvCxnSpPr/>
      </xdr:nvCxnSpPr>
      <xdr:spPr>
        <a:xfrm>
          <a:off x="17988280" y="1435836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13" name="n_1aveValue【消防施設】&#10;一人当たり面積"/>
        <xdr:cNvSpPr txBox="1"/>
      </xdr:nvSpPr>
      <xdr:spPr>
        <a:xfrm>
          <a:off x="18561127" y="137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14" name="n_2aveValue【消防施設】&#10;一人当たり面積"/>
        <xdr:cNvSpPr txBox="1"/>
      </xdr:nvSpPr>
      <xdr:spPr>
        <a:xfrm>
          <a:off x="1777626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700156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16" name="n_1mainValue【消防施設】&#10;一人当たり面積"/>
        <xdr:cNvSpPr txBox="1"/>
      </xdr:nvSpPr>
      <xdr:spPr>
        <a:xfrm>
          <a:off x="1856112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17" name="n_2mainValue【消防施設】&#10;一人当たり面積"/>
        <xdr:cNvSpPr txBox="1"/>
      </xdr:nvSpPr>
      <xdr:spPr>
        <a:xfrm>
          <a:off x="177762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4375764" y="16922114"/>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4414500"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4287500" y="1825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4414500" y="1670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4287500" y="16922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4414500" y="1741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4325600" y="175647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35788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2804140" y="1759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202944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757" name="楕円 756"/>
        <xdr:cNvSpPr/>
      </xdr:nvSpPr>
      <xdr:spPr>
        <a:xfrm>
          <a:off x="14325600" y="177018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78122</xdr:rowOff>
    </xdr:from>
    <xdr:ext cx="405111" cy="259045"/>
    <xdr:sp macro="" textlink="">
      <xdr:nvSpPr>
        <xdr:cNvPr id="758" name="【庁舎】&#10;有形固定資産減価償却率該当値テキスト"/>
        <xdr:cNvSpPr txBox="1"/>
      </xdr:nvSpPr>
      <xdr:spPr>
        <a:xfrm>
          <a:off x="14414500" y="1768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759" name="楕円 758"/>
        <xdr:cNvSpPr/>
      </xdr:nvSpPr>
      <xdr:spPr>
        <a:xfrm>
          <a:off x="1357884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150495</xdr:rowOff>
    </xdr:from>
    <xdr:to>
      <xdr:col>85</xdr:col>
      <xdr:colOff>127000</xdr:colOff>
      <xdr:row>105</xdr:row>
      <xdr:rowOff>163830</xdr:rowOff>
    </xdr:to>
    <xdr:cxnSp macro="">
      <xdr:nvCxnSpPr>
        <xdr:cNvPr id="760" name="直線コネクタ 759"/>
        <xdr:cNvCxnSpPr/>
      </xdr:nvCxnSpPr>
      <xdr:spPr>
        <a:xfrm flipV="1">
          <a:off x="13629640" y="17752695"/>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166370</xdr:rowOff>
    </xdr:from>
    <xdr:to>
      <xdr:col>76</xdr:col>
      <xdr:colOff>165100</xdr:colOff>
      <xdr:row>106</xdr:row>
      <xdr:rowOff>96520</xdr:rowOff>
    </xdr:to>
    <xdr:sp macro="" textlink="">
      <xdr:nvSpPr>
        <xdr:cNvPr id="761" name="楕円 760"/>
        <xdr:cNvSpPr/>
      </xdr:nvSpPr>
      <xdr:spPr>
        <a:xfrm>
          <a:off x="12804140" y="1776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163830</xdr:rowOff>
    </xdr:from>
    <xdr:to>
      <xdr:col>81</xdr:col>
      <xdr:colOff>50800</xdr:colOff>
      <xdr:row>106</xdr:row>
      <xdr:rowOff>45720</xdr:rowOff>
    </xdr:to>
    <xdr:cxnSp macro="">
      <xdr:nvCxnSpPr>
        <xdr:cNvPr id="762" name="直線コネクタ 761"/>
        <xdr:cNvCxnSpPr/>
      </xdr:nvCxnSpPr>
      <xdr:spPr>
        <a:xfrm flipV="1">
          <a:off x="12854940" y="17766030"/>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3437244" y="1737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26752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1900544" y="173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766" name="n_1mainValue【庁舎】&#10;有形固定資産減価償却率"/>
        <xdr:cNvSpPr txBox="1"/>
      </xdr:nvSpPr>
      <xdr:spPr>
        <a:xfrm>
          <a:off x="134372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87647</xdr:rowOff>
    </xdr:from>
    <xdr:ext cx="405111" cy="259045"/>
    <xdr:sp macro="" textlink="">
      <xdr:nvSpPr>
        <xdr:cNvPr id="767" name="n_2mainValue【庁舎】&#10;有形固定資産減価償却率"/>
        <xdr:cNvSpPr txBox="1"/>
      </xdr:nvSpPr>
      <xdr:spPr>
        <a:xfrm>
          <a:off x="12675244" y="1785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19509104" y="1697736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1954784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19443700" y="18021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19547840" y="167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19443700" y="1697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19547840" y="1767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187350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179374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71627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806" name="楕円 805"/>
        <xdr:cNvSpPr/>
      </xdr:nvSpPr>
      <xdr:spPr>
        <a:xfrm>
          <a:off x="19458940" y="17688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109238</xdr:rowOff>
    </xdr:from>
    <xdr:ext cx="469744" cy="259045"/>
    <xdr:sp macro="" textlink="">
      <xdr:nvSpPr>
        <xdr:cNvPr id="807" name="【庁舎】&#10;一人当たり面積該当値テキスト"/>
        <xdr:cNvSpPr txBox="1"/>
      </xdr:nvSpPr>
      <xdr:spPr>
        <a:xfrm>
          <a:off x="19547840"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86361</xdr:rowOff>
    </xdr:from>
    <xdr:to>
      <xdr:col>112</xdr:col>
      <xdr:colOff>38100</xdr:colOff>
      <xdr:row>106</xdr:row>
      <xdr:rowOff>16511</xdr:rowOff>
    </xdr:to>
    <xdr:sp macro="" textlink="">
      <xdr:nvSpPr>
        <xdr:cNvPr id="808" name="楕円 807"/>
        <xdr:cNvSpPr/>
      </xdr:nvSpPr>
      <xdr:spPr>
        <a:xfrm>
          <a:off x="18735040" y="17688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137161</xdr:rowOff>
    </xdr:from>
    <xdr:to>
      <xdr:col>116</xdr:col>
      <xdr:colOff>63500</xdr:colOff>
      <xdr:row>105</xdr:row>
      <xdr:rowOff>137161</xdr:rowOff>
    </xdr:to>
    <xdr:cxnSp macro="">
      <xdr:nvCxnSpPr>
        <xdr:cNvPr id="809" name="直線コネクタ 808"/>
        <xdr:cNvCxnSpPr/>
      </xdr:nvCxnSpPr>
      <xdr:spPr>
        <a:xfrm>
          <a:off x="18778220" y="1773936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86361</xdr:rowOff>
    </xdr:from>
    <xdr:to>
      <xdr:col>107</xdr:col>
      <xdr:colOff>101600</xdr:colOff>
      <xdr:row>106</xdr:row>
      <xdr:rowOff>16511</xdr:rowOff>
    </xdr:to>
    <xdr:sp macro="" textlink="">
      <xdr:nvSpPr>
        <xdr:cNvPr id="810" name="楕円 809"/>
        <xdr:cNvSpPr/>
      </xdr:nvSpPr>
      <xdr:spPr>
        <a:xfrm>
          <a:off x="17937480" y="17688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137161</xdr:rowOff>
    </xdr:from>
    <xdr:to>
      <xdr:col>111</xdr:col>
      <xdr:colOff>177800</xdr:colOff>
      <xdr:row>105</xdr:row>
      <xdr:rowOff>137161</xdr:rowOff>
    </xdr:to>
    <xdr:cxnSp macro="">
      <xdr:nvCxnSpPr>
        <xdr:cNvPr id="811" name="直線コネクタ 810"/>
        <xdr:cNvCxnSpPr/>
      </xdr:nvCxnSpPr>
      <xdr:spPr>
        <a:xfrm>
          <a:off x="17988280" y="1773936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12" name="n_1aveValue【庁舎】&#10;一人当たり面積"/>
        <xdr:cNvSpPr txBox="1"/>
      </xdr:nvSpPr>
      <xdr:spPr>
        <a:xfrm>
          <a:off x="1856112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177762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70015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7638</xdr:rowOff>
    </xdr:from>
    <xdr:ext cx="469744" cy="259045"/>
    <xdr:sp macro="" textlink="">
      <xdr:nvSpPr>
        <xdr:cNvPr id="815" name="n_1mainValue【庁舎】&#10;一人当たり面積"/>
        <xdr:cNvSpPr txBox="1"/>
      </xdr:nvSpPr>
      <xdr:spPr>
        <a:xfrm>
          <a:off x="1856112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816" name="n_2mainValue【庁舎】&#10;一人当たり面積"/>
        <xdr:cNvSpPr txBox="1"/>
      </xdr:nvSpPr>
      <xdr:spPr>
        <a:xfrm>
          <a:off x="1777626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各施設の有形資産減価償却率について，前年より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％増加しており，老朽化割合は高くなっている。</a:t>
          </a:r>
          <a:endParaRPr lang="ja-JP" altLang="ja-JP" sz="1400">
            <a:effectLst/>
          </a:endParaRPr>
        </a:p>
        <a:p>
          <a:r>
            <a:rPr kumimoji="1" lang="ja-JP" altLang="ja-JP" sz="1100">
              <a:solidFill>
                <a:schemeClr val="dk1"/>
              </a:solidFill>
              <a:effectLst/>
              <a:latin typeface="+mn-lt"/>
              <a:ea typeface="+mn-ea"/>
              <a:cs typeface="+mn-cs"/>
            </a:rPr>
            <a:t>福祉施設の有形固定資産減価償却率は，類似団体内の最大値となっており，消防施設及び保健センター・保健所についても最大値に近い数値となっている。</a:t>
          </a:r>
          <a:endParaRPr lang="ja-JP" altLang="ja-JP" sz="1400">
            <a:effectLst/>
          </a:endParaRPr>
        </a:p>
        <a:p>
          <a:r>
            <a:rPr kumimoji="1" lang="ja-JP" altLang="ja-JP" sz="1100">
              <a:solidFill>
                <a:schemeClr val="dk1"/>
              </a:solidFill>
              <a:effectLst/>
              <a:latin typeface="+mn-lt"/>
              <a:ea typeface="+mn-ea"/>
              <a:cs typeface="+mn-cs"/>
            </a:rPr>
            <a:t>その他の施設については概ね類似団体平均値と同水準にある。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469,960
460,550
518.14
173,533,121
165,925,591
786,527
101,600,797
139,455,551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04850" y="319151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0485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前年度と同水準となっており，類似団体の平均を上回る０．８２となっている。今後も，市税等の収納率向上に向けた取組を継続することにより，引き続き自主財源の確保に努める。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514850" y="6056912"/>
          <a:ext cx="0" cy="1336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4584700" y="736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425950" y="7393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4584700" y="580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425950" y="60569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3752850" y="693603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4584700" y="68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464050" y="69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2940050" y="69360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3702050" y="69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409950" y="699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127250" y="6936035"/>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2889250" y="692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597150" y="7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333500" y="69494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095500" y="693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7843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282700" y="696566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971550" y="704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464050" y="68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4584700" y="673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3702050" y="68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409950" y="666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2889250" y="68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597150" y="66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095500" y="6898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7843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282700" y="6898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97155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前年度より１．２ポイント上昇し，８５．２％となっている。</a:t>
          </a:r>
        </a:p>
        <a:p>
          <a:r>
            <a:rPr kumimoji="1" lang="ja-JP" altLang="en-US" sz="1300">
              <a:latin typeface="ＭＳ Ｐゴシック" panose="020B0600070205080204" pitchFamily="50" charset="-128"/>
              <a:ea typeface="ＭＳ Ｐゴシック" panose="020B0600070205080204" pitchFamily="50" charset="-128"/>
            </a:rPr>
            <a:t>　歳入では，普通交付税などの経常一般財源は減少したものの，臨時財政対策債の増加により，全体では増加する一方で，歳出では，扶助費や人件費の増加による義務的経費の増加などにより，経常経費充当一般財源が増加している。</a:t>
          </a:r>
        </a:p>
        <a:p>
          <a:r>
            <a:rPr kumimoji="1" lang="ja-JP" altLang="en-US" sz="1300">
              <a:latin typeface="ＭＳ Ｐゴシック" panose="020B0600070205080204" pitchFamily="50" charset="-128"/>
              <a:ea typeface="ＭＳ Ｐゴシック" panose="020B0600070205080204" pitchFamily="50" charset="-128"/>
            </a:rPr>
            <a:t>　比率は類似団体の平均を下回り，引き続き低い水準を維持している。今後も，行財政運営を着実に推進し，健全で安定した財政運営に努める。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514850" y="9869424"/>
          <a:ext cx="0" cy="149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4584700" y="1133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425950" y="11364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4584700" y="961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425950" y="9869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3302</xdr:rowOff>
    </xdr:to>
    <xdr:cxnSp macro="">
      <xdr:nvCxnSpPr>
        <xdr:cNvPr id="130" name="直線コネクタ 129"/>
        <xdr:cNvCxnSpPr/>
      </xdr:nvCxnSpPr>
      <xdr:spPr>
        <a:xfrm>
          <a:off x="3752850" y="10510520"/>
          <a:ext cx="762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4584700" y="10819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464050" y="10847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5588</xdr:rowOff>
    </xdr:to>
    <xdr:cxnSp macro="">
      <xdr:nvCxnSpPr>
        <xdr:cNvPr id="133" name="直線コネクタ 132"/>
        <xdr:cNvCxnSpPr/>
      </xdr:nvCxnSpPr>
      <xdr:spPr>
        <a:xfrm flipV="1">
          <a:off x="2940050" y="10510520"/>
          <a:ext cx="8128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3702050" y="10847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409950" y="10930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5588</xdr:rowOff>
    </xdr:to>
    <xdr:cxnSp macro="">
      <xdr:nvCxnSpPr>
        <xdr:cNvPr id="136" name="直線コネクタ 135"/>
        <xdr:cNvCxnSpPr/>
      </xdr:nvCxnSpPr>
      <xdr:spPr>
        <a:xfrm>
          <a:off x="2127250" y="10665968"/>
          <a:ext cx="8128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2889250" y="10833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597150" y="1091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162560</xdr:rowOff>
    </xdr:to>
    <xdr:cxnSp macro="">
      <xdr:nvCxnSpPr>
        <xdr:cNvPr id="139" name="直線コネクタ 138"/>
        <xdr:cNvCxnSpPr/>
      </xdr:nvCxnSpPr>
      <xdr:spPr>
        <a:xfrm flipV="1">
          <a:off x="1333500" y="10665968"/>
          <a:ext cx="79375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095500" y="107213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7843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282700" y="10760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971550" y="1084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9" name="楕円 148"/>
        <xdr:cNvSpPr/>
      </xdr:nvSpPr>
      <xdr:spPr>
        <a:xfrm>
          <a:off x="4464050" y="10517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0" name="財政構造の弾力性該当値テキスト"/>
        <xdr:cNvSpPr txBox="1"/>
      </xdr:nvSpPr>
      <xdr:spPr>
        <a:xfrm>
          <a:off x="4584700" y="1036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xdr:cNvSpPr/>
      </xdr:nvSpPr>
      <xdr:spPr>
        <a:xfrm>
          <a:off x="370205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2" name="テキスト ボックス 151"/>
        <xdr:cNvSpPr txBox="1"/>
      </xdr:nvSpPr>
      <xdr:spPr>
        <a:xfrm>
          <a:off x="340995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xdr:cNvSpPr/>
      </xdr:nvSpPr>
      <xdr:spPr>
        <a:xfrm>
          <a:off x="2889250" y="10687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4" name="テキスト ボックス 153"/>
        <xdr:cNvSpPr txBox="1"/>
      </xdr:nvSpPr>
      <xdr:spPr>
        <a:xfrm>
          <a:off x="2597150" y="1046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5" name="楕円 154"/>
        <xdr:cNvSpPr/>
      </xdr:nvSpPr>
      <xdr:spPr>
        <a:xfrm>
          <a:off x="2095500" y="10615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6" name="テキスト ボックス 155"/>
        <xdr:cNvSpPr txBox="1"/>
      </xdr:nvSpPr>
      <xdr:spPr>
        <a:xfrm>
          <a:off x="1784350" y="1039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7" name="楕円 156"/>
        <xdr:cNvSpPr/>
      </xdr:nvSpPr>
      <xdr:spPr>
        <a:xfrm>
          <a:off x="1282700" y="106730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8" name="テキスト ボックス 157"/>
        <xdr:cNvSpPr txBox="1"/>
      </xdr:nvSpPr>
      <xdr:spPr>
        <a:xfrm>
          <a:off x="9715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決算額は，類似団体の平均を下回っている。前年度に比べて，人件費・物件費は増加し，維持補修費は減少している。引き続き，定員管理及び給与の適正化による人件費の抑制に努めるとともに，民間委託・民間移管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514850" y="13483037"/>
          <a:ext cx="0" cy="1558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4584700" y="1501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425950" y="15041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4584700" y="13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425950" y="13483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144134</xdr:rowOff>
    </xdr:from>
    <xdr:to>
      <xdr:col>23</xdr:col>
      <xdr:colOff>133350</xdr:colOff>
      <xdr:row>81</xdr:row>
      <xdr:rowOff>1076</xdr:rowOff>
    </xdr:to>
    <xdr:cxnSp macro="">
      <xdr:nvCxnSpPr>
        <xdr:cNvPr id="193" name="直線コネクタ 192"/>
        <xdr:cNvCxnSpPr/>
      </xdr:nvCxnSpPr>
      <xdr:spPr>
        <a:xfrm>
          <a:off x="3752850" y="13555334"/>
          <a:ext cx="762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4584700" y="136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464050" y="13691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144134</xdr:rowOff>
    </xdr:from>
    <xdr:to>
      <xdr:col>19</xdr:col>
      <xdr:colOff>133350</xdr:colOff>
      <xdr:row>80</xdr:row>
      <xdr:rowOff>146252</xdr:rowOff>
    </xdr:to>
    <xdr:cxnSp macro="">
      <xdr:nvCxnSpPr>
        <xdr:cNvPr id="196" name="直線コネクタ 195"/>
        <xdr:cNvCxnSpPr/>
      </xdr:nvCxnSpPr>
      <xdr:spPr>
        <a:xfrm flipV="1">
          <a:off x="2940050" y="13555334"/>
          <a:ext cx="8128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3702050" y="13656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409950" y="1374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146252</xdr:rowOff>
    </xdr:from>
    <xdr:to>
      <xdr:col>15</xdr:col>
      <xdr:colOff>82550</xdr:colOff>
      <xdr:row>80</xdr:row>
      <xdr:rowOff>150569</xdr:rowOff>
    </xdr:to>
    <xdr:cxnSp macro="">
      <xdr:nvCxnSpPr>
        <xdr:cNvPr id="199" name="直線コネクタ 198"/>
        <xdr:cNvCxnSpPr/>
      </xdr:nvCxnSpPr>
      <xdr:spPr>
        <a:xfrm flipV="1">
          <a:off x="2127250" y="13557452"/>
          <a:ext cx="8128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2889250" y="13662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597150" y="137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150569</xdr:rowOff>
    </xdr:from>
    <xdr:to>
      <xdr:col>11</xdr:col>
      <xdr:colOff>31750</xdr:colOff>
      <xdr:row>80</xdr:row>
      <xdr:rowOff>153036</xdr:rowOff>
    </xdr:to>
    <xdr:cxnSp macro="">
      <xdr:nvCxnSpPr>
        <xdr:cNvPr id="202" name="直線コネクタ 201"/>
        <xdr:cNvCxnSpPr/>
      </xdr:nvCxnSpPr>
      <xdr:spPr>
        <a:xfrm flipV="1">
          <a:off x="1333500" y="13561769"/>
          <a:ext cx="79375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095500" y="1365514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784350" y="1374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282700" y="136474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971550" y="1373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121726</xdr:rowOff>
    </xdr:from>
    <xdr:to>
      <xdr:col>23</xdr:col>
      <xdr:colOff>184150</xdr:colOff>
      <xdr:row>81</xdr:row>
      <xdr:rowOff>51876</xdr:rowOff>
    </xdr:to>
    <xdr:sp macro="" textlink="">
      <xdr:nvSpPr>
        <xdr:cNvPr id="212" name="楕円 211"/>
        <xdr:cNvSpPr/>
      </xdr:nvSpPr>
      <xdr:spPr>
        <a:xfrm>
          <a:off x="4464050" y="13532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43003</xdr:rowOff>
    </xdr:from>
    <xdr:ext cx="762000" cy="259045"/>
    <xdr:sp macro="" textlink="">
      <xdr:nvSpPr>
        <xdr:cNvPr id="213" name="人件費・物件費等の状況該当値テキスト"/>
        <xdr:cNvSpPr txBox="1"/>
      </xdr:nvSpPr>
      <xdr:spPr>
        <a:xfrm>
          <a:off x="4584700" y="1345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93334</xdr:rowOff>
    </xdr:from>
    <xdr:to>
      <xdr:col>19</xdr:col>
      <xdr:colOff>184150</xdr:colOff>
      <xdr:row>81</xdr:row>
      <xdr:rowOff>23484</xdr:rowOff>
    </xdr:to>
    <xdr:sp macro="" textlink="">
      <xdr:nvSpPr>
        <xdr:cNvPr id="214" name="楕円 213"/>
        <xdr:cNvSpPr/>
      </xdr:nvSpPr>
      <xdr:spPr>
        <a:xfrm>
          <a:off x="3702050" y="13504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33661</xdr:rowOff>
    </xdr:from>
    <xdr:ext cx="736600" cy="259045"/>
    <xdr:sp macro="" textlink="">
      <xdr:nvSpPr>
        <xdr:cNvPr id="215" name="テキスト ボックス 214"/>
        <xdr:cNvSpPr txBox="1"/>
      </xdr:nvSpPr>
      <xdr:spPr>
        <a:xfrm>
          <a:off x="3409950" y="1327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95452</xdr:rowOff>
    </xdr:from>
    <xdr:to>
      <xdr:col>15</xdr:col>
      <xdr:colOff>133350</xdr:colOff>
      <xdr:row>81</xdr:row>
      <xdr:rowOff>25602</xdr:rowOff>
    </xdr:to>
    <xdr:sp macro="" textlink="">
      <xdr:nvSpPr>
        <xdr:cNvPr id="216" name="楕円 215"/>
        <xdr:cNvSpPr/>
      </xdr:nvSpPr>
      <xdr:spPr>
        <a:xfrm>
          <a:off x="2889250" y="13506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35779</xdr:rowOff>
    </xdr:from>
    <xdr:ext cx="762000" cy="259045"/>
    <xdr:sp macro="" textlink="">
      <xdr:nvSpPr>
        <xdr:cNvPr id="217" name="テキスト ボックス 216"/>
        <xdr:cNvSpPr txBox="1"/>
      </xdr:nvSpPr>
      <xdr:spPr>
        <a:xfrm>
          <a:off x="2597150" y="1327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99769</xdr:rowOff>
    </xdr:from>
    <xdr:to>
      <xdr:col>11</xdr:col>
      <xdr:colOff>82550</xdr:colOff>
      <xdr:row>81</xdr:row>
      <xdr:rowOff>29919</xdr:rowOff>
    </xdr:to>
    <xdr:sp macro="" textlink="">
      <xdr:nvSpPr>
        <xdr:cNvPr id="218" name="楕円 217"/>
        <xdr:cNvSpPr/>
      </xdr:nvSpPr>
      <xdr:spPr>
        <a:xfrm>
          <a:off x="2095500" y="135109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40096</xdr:rowOff>
    </xdr:from>
    <xdr:ext cx="762000" cy="259045"/>
    <xdr:sp macro="" textlink="">
      <xdr:nvSpPr>
        <xdr:cNvPr id="219" name="テキスト ボックス 218"/>
        <xdr:cNvSpPr txBox="1"/>
      </xdr:nvSpPr>
      <xdr:spPr>
        <a:xfrm>
          <a:off x="1784350" y="1328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102236</xdr:rowOff>
    </xdr:from>
    <xdr:to>
      <xdr:col>7</xdr:col>
      <xdr:colOff>31750</xdr:colOff>
      <xdr:row>81</xdr:row>
      <xdr:rowOff>32386</xdr:rowOff>
    </xdr:to>
    <xdr:sp macro="" textlink="">
      <xdr:nvSpPr>
        <xdr:cNvPr id="220" name="楕円 219"/>
        <xdr:cNvSpPr/>
      </xdr:nvSpPr>
      <xdr:spPr>
        <a:xfrm>
          <a:off x="1282700" y="1351343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42563</xdr:rowOff>
    </xdr:from>
    <xdr:ext cx="762000" cy="259045"/>
    <xdr:sp macro="" textlink="">
      <xdr:nvSpPr>
        <xdr:cNvPr id="221" name="テキスト ボックス 220"/>
        <xdr:cNvSpPr txBox="1"/>
      </xdr:nvSpPr>
      <xdr:spPr>
        <a:xfrm>
          <a:off x="971550" y="132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国の公務員制度改革の動向を見据え，引き続き，情勢に適応した給与の適正化に努める。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5474950" y="13576300"/>
          <a:ext cx="0" cy="13732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121709</xdr:rowOff>
    </xdr:to>
    <xdr:cxnSp macro="">
      <xdr:nvCxnSpPr>
        <xdr:cNvPr id="255" name="直線コネクタ 254"/>
        <xdr:cNvCxnSpPr/>
      </xdr:nvCxnSpPr>
      <xdr:spPr>
        <a:xfrm flipV="1">
          <a:off x="14712950" y="14458315"/>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5563850" y="14083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5427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10584</xdr:rowOff>
    </xdr:to>
    <xdr:cxnSp macro="">
      <xdr:nvCxnSpPr>
        <xdr:cNvPr id="258" name="直線コネクタ 257"/>
        <xdr:cNvCxnSpPr/>
      </xdr:nvCxnSpPr>
      <xdr:spPr>
        <a:xfrm flipV="1">
          <a:off x="13903960" y="14538749"/>
          <a:ext cx="80899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4665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4370050" y="1404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10584</xdr:rowOff>
    </xdr:to>
    <xdr:cxnSp macro="">
      <xdr:nvCxnSpPr>
        <xdr:cNvPr id="261" name="直線コネクタ 260"/>
        <xdr:cNvCxnSpPr/>
      </xdr:nvCxnSpPr>
      <xdr:spPr>
        <a:xfrm>
          <a:off x="13106400" y="14578965"/>
          <a:ext cx="79756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3868400" y="142705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355725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161925</xdr:rowOff>
    </xdr:to>
    <xdr:cxnSp macro="">
      <xdr:nvCxnSpPr>
        <xdr:cNvPr id="264" name="直線コネクタ 263"/>
        <xdr:cNvCxnSpPr/>
      </xdr:nvCxnSpPr>
      <xdr:spPr>
        <a:xfrm>
          <a:off x="12293600" y="14458315"/>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3055600" y="1433089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2763500" y="1410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2242800" y="14234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195070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4" name="楕円 273"/>
        <xdr:cNvSpPr/>
      </xdr:nvSpPr>
      <xdr:spPr>
        <a:xfrm>
          <a:off x="15427960" y="144113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5" name="給与水準   （国との比較）該当値テキスト"/>
        <xdr:cNvSpPr txBox="1"/>
      </xdr:nvSpPr>
      <xdr:spPr>
        <a:xfrm>
          <a:off x="1556385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6" name="楕円 275"/>
        <xdr:cNvSpPr/>
      </xdr:nvSpPr>
      <xdr:spPr>
        <a:xfrm>
          <a:off x="14665960" y="144879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7" name="テキスト ボックス 276"/>
        <xdr:cNvSpPr txBox="1"/>
      </xdr:nvSpPr>
      <xdr:spPr>
        <a:xfrm>
          <a:off x="14370050" y="1457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3868400" y="1454827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355725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0" name="楕円 279"/>
        <xdr:cNvSpPr/>
      </xdr:nvSpPr>
      <xdr:spPr>
        <a:xfrm>
          <a:off x="13055600" y="1452816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1" name="テキスト ボックス 280"/>
        <xdr:cNvSpPr txBox="1"/>
      </xdr:nvSpPr>
      <xdr:spPr>
        <a:xfrm>
          <a:off x="12763500" y="1461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xdr:cNvSpPr/>
      </xdr:nvSpPr>
      <xdr:spPr>
        <a:xfrm>
          <a:off x="12242800" y="14411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3" name="テキスト ボックス 282"/>
        <xdr:cNvSpPr txBox="1"/>
      </xdr:nvSpPr>
      <xdr:spPr>
        <a:xfrm>
          <a:off x="11950700" y="1449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１９９８年度（平成１０年度）からの行財政改革大綱に基づき，８年間で４４９人の職員数の削減を行った。引き続き，「２００６年度（平成１８年度）から５年間（福山市中長期定員適正化計画（第１期計画））で約５％（約２３０人）の削減」を目標に取組を進め，２０１０年（平成２２年）４月１日時点で２４６人の削減を行い，「２０１１年度（平成２３年度）から５年間（福山市中長期定員適正化計画（第２期計画））で約６％（約２００人）の削減」を目標に取組を進め，２０１５年（平成２７年）４月１日時点で３０４人の削減を行った。　</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また，２０１６年（平成２８年）２月に新たに福山市定員適正化計画２０１６を策定し，２０１５年（平成２７年）４月１日の人口１０，０００人当たりの職員数（市民病院を除く。）６９．１人を基準として，これを上回らない職員数を基本に「２０１６年度（平成２８年度）から５年間で約３％（約１００人）の削減」を目標に取り組み，２０１９年（平成３１年）４月１日時点７６人を削減したところであ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今後も，計画に基づく定員の適正化を進めていく。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5474950" y="9942830"/>
          <a:ext cx="0" cy="12625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5563850" y="1117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5405100" y="112053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556385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5405100" y="9942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140063</xdr:rowOff>
    </xdr:from>
    <xdr:to>
      <xdr:col>81</xdr:col>
      <xdr:colOff>44450</xdr:colOff>
      <xdr:row>61</xdr:row>
      <xdr:rowOff>140063</xdr:rowOff>
    </xdr:to>
    <xdr:cxnSp macro="">
      <xdr:nvCxnSpPr>
        <xdr:cNvPr id="320" name="直線コネクタ 319"/>
        <xdr:cNvCxnSpPr/>
      </xdr:nvCxnSpPr>
      <xdr:spPr>
        <a:xfrm>
          <a:off x="14712950" y="1036610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5563850" y="10393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5427960" y="104218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140063</xdr:rowOff>
    </xdr:from>
    <xdr:to>
      <xdr:col>77</xdr:col>
      <xdr:colOff>44450</xdr:colOff>
      <xdr:row>61</xdr:row>
      <xdr:rowOff>140063</xdr:rowOff>
    </xdr:to>
    <xdr:cxnSp macro="">
      <xdr:nvCxnSpPr>
        <xdr:cNvPr id="323" name="直線コネクタ 322"/>
        <xdr:cNvCxnSpPr/>
      </xdr:nvCxnSpPr>
      <xdr:spPr>
        <a:xfrm>
          <a:off x="13903960" y="1036610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4665960" y="1040801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4370050" y="1049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140063</xdr:rowOff>
    </xdr:from>
    <xdr:to>
      <xdr:col>72</xdr:col>
      <xdr:colOff>203200</xdr:colOff>
      <xdr:row>61</xdr:row>
      <xdr:rowOff>150404</xdr:rowOff>
    </xdr:to>
    <xdr:cxnSp macro="">
      <xdr:nvCxnSpPr>
        <xdr:cNvPr id="326" name="直線コネクタ 325"/>
        <xdr:cNvCxnSpPr/>
      </xdr:nvCxnSpPr>
      <xdr:spPr>
        <a:xfrm flipV="1">
          <a:off x="13106400" y="10366103"/>
          <a:ext cx="79756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3868400" y="104011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3557250" y="1048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150404</xdr:rowOff>
    </xdr:from>
    <xdr:to>
      <xdr:col>68</xdr:col>
      <xdr:colOff>152400</xdr:colOff>
      <xdr:row>62</xdr:row>
      <xdr:rowOff>9978</xdr:rowOff>
    </xdr:to>
    <xdr:cxnSp macro="">
      <xdr:nvCxnSpPr>
        <xdr:cNvPr id="329" name="直線コネクタ 328"/>
        <xdr:cNvCxnSpPr/>
      </xdr:nvCxnSpPr>
      <xdr:spPr>
        <a:xfrm flipV="1">
          <a:off x="12293600" y="10376444"/>
          <a:ext cx="8128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3055600" y="10384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2763500" y="1046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2242800" y="10394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1950700" y="1047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89263</xdr:rowOff>
    </xdr:from>
    <xdr:to>
      <xdr:col>81</xdr:col>
      <xdr:colOff>95250</xdr:colOff>
      <xdr:row>62</xdr:row>
      <xdr:rowOff>19413</xdr:rowOff>
    </xdr:to>
    <xdr:sp macro="" textlink="">
      <xdr:nvSpPr>
        <xdr:cNvPr id="339" name="楕円 338"/>
        <xdr:cNvSpPr/>
      </xdr:nvSpPr>
      <xdr:spPr>
        <a:xfrm>
          <a:off x="15427960" y="103153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105790</xdr:rowOff>
    </xdr:from>
    <xdr:ext cx="762000" cy="259045"/>
    <xdr:sp macro="" textlink="">
      <xdr:nvSpPr>
        <xdr:cNvPr id="340" name="定員管理の状況該当値テキスト"/>
        <xdr:cNvSpPr txBox="1"/>
      </xdr:nvSpPr>
      <xdr:spPr>
        <a:xfrm>
          <a:off x="15563850" y="101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89263</xdr:rowOff>
    </xdr:from>
    <xdr:to>
      <xdr:col>77</xdr:col>
      <xdr:colOff>95250</xdr:colOff>
      <xdr:row>62</xdr:row>
      <xdr:rowOff>19413</xdr:rowOff>
    </xdr:to>
    <xdr:sp macro="" textlink="">
      <xdr:nvSpPr>
        <xdr:cNvPr id="341" name="楕円 340"/>
        <xdr:cNvSpPr/>
      </xdr:nvSpPr>
      <xdr:spPr>
        <a:xfrm>
          <a:off x="14665960" y="103153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29590</xdr:rowOff>
    </xdr:from>
    <xdr:ext cx="736600" cy="259045"/>
    <xdr:sp macro="" textlink="">
      <xdr:nvSpPr>
        <xdr:cNvPr id="342" name="テキスト ボックス 341"/>
        <xdr:cNvSpPr txBox="1"/>
      </xdr:nvSpPr>
      <xdr:spPr>
        <a:xfrm>
          <a:off x="14370050" y="1008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89263</xdr:rowOff>
    </xdr:from>
    <xdr:to>
      <xdr:col>73</xdr:col>
      <xdr:colOff>44450</xdr:colOff>
      <xdr:row>62</xdr:row>
      <xdr:rowOff>19413</xdr:rowOff>
    </xdr:to>
    <xdr:sp macro="" textlink="">
      <xdr:nvSpPr>
        <xdr:cNvPr id="343" name="楕円 342"/>
        <xdr:cNvSpPr/>
      </xdr:nvSpPr>
      <xdr:spPr>
        <a:xfrm>
          <a:off x="13868400" y="103153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29590</xdr:rowOff>
    </xdr:from>
    <xdr:ext cx="762000" cy="259045"/>
    <xdr:sp macro="" textlink="">
      <xdr:nvSpPr>
        <xdr:cNvPr id="344" name="テキスト ボックス 343"/>
        <xdr:cNvSpPr txBox="1"/>
      </xdr:nvSpPr>
      <xdr:spPr>
        <a:xfrm>
          <a:off x="13557250" y="1008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99604</xdr:rowOff>
    </xdr:from>
    <xdr:to>
      <xdr:col>68</xdr:col>
      <xdr:colOff>203200</xdr:colOff>
      <xdr:row>62</xdr:row>
      <xdr:rowOff>29754</xdr:rowOff>
    </xdr:to>
    <xdr:sp macro="" textlink="">
      <xdr:nvSpPr>
        <xdr:cNvPr id="345" name="楕円 344"/>
        <xdr:cNvSpPr/>
      </xdr:nvSpPr>
      <xdr:spPr>
        <a:xfrm>
          <a:off x="13055600" y="1032564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39931</xdr:rowOff>
    </xdr:from>
    <xdr:ext cx="762000" cy="259045"/>
    <xdr:sp macro="" textlink="">
      <xdr:nvSpPr>
        <xdr:cNvPr id="346" name="テキスト ボックス 345"/>
        <xdr:cNvSpPr txBox="1"/>
      </xdr:nvSpPr>
      <xdr:spPr>
        <a:xfrm>
          <a:off x="12763500" y="1009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130628</xdr:rowOff>
    </xdr:from>
    <xdr:to>
      <xdr:col>64</xdr:col>
      <xdr:colOff>152400</xdr:colOff>
      <xdr:row>62</xdr:row>
      <xdr:rowOff>60778</xdr:rowOff>
    </xdr:to>
    <xdr:sp macro="" textlink="">
      <xdr:nvSpPr>
        <xdr:cNvPr id="347" name="楕円 346"/>
        <xdr:cNvSpPr/>
      </xdr:nvSpPr>
      <xdr:spPr>
        <a:xfrm>
          <a:off x="12242800" y="10356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70955</xdr:rowOff>
    </xdr:from>
    <xdr:ext cx="762000" cy="259045"/>
    <xdr:sp macro="" textlink="">
      <xdr:nvSpPr>
        <xdr:cNvPr id="348" name="テキスト ボックス 347"/>
        <xdr:cNvSpPr txBox="1"/>
      </xdr:nvSpPr>
      <xdr:spPr>
        <a:xfrm>
          <a:off x="11950700" y="1012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繰上償還などの計画的な公債費対策の実施等により，類似団体の平均を４．５％下回る１．４％となっている。今後も，引き続き公債費対策に取り組み，比率の改善に努める。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16649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097915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16649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097915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16649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097915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16649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097915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5474950" y="6011926"/>
          <a:ext cx="0" cy="154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5563850" y="753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5405100" y="75567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556385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5405100" y="6011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52578</xdr:rowOff>
    </xdr:from>
    <xdr:to>
      <xdr:col>81</xdr:col>
      <xdr:colOff>44450</xdr:colOff>
      <xdr:row>37</xdr:row>
      <xdr:rowOff>120142</xdr:rowOff>
    </xdr:to>
    <xdr:cxnSp macro="">
      <xdr:nvCxnSpPr>
        <xdr:cNvPr id="380" name="直線コネクタ 379"/>
        <xdr:cNvCxnSpPr/>
      </xdr:nvCxnSpPr>
      <xdr:spPr>
        <a:xfrm flipV="1">
          <a:off x="14712950" y="6255258"/>
          <a:ext cx="762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5563850" y="6603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5427960" y="663117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120142</xdr:rowOff>
    </xdr:from>
    <xdr:to>
      <xdr:col>77</xdr:col>
      <xdr:colOff>44450</xdr:colOff>
      <xdr:row>38</xdr:row>
      <xdr:rowOff>64516</xdr:rowOff>
    </xdr:to>
    <xdr:cxnSp macro="">
      <xdr:nvCxnSpPr>
        <xdr:cNvPr id="383" name="直線コネクタ 382"/>
        <xdr:cNvCxnSpPr/>
      </xdr:nvCxnSpPr>
      <xdr:spPr>
        <a:xfrm flipV="1">
          <a:off x="13903960" y="6322822"/>
          <a:ext cx="80899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4665960" y="665048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4370050" y="673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39</xdr:row>
      <xdr:rowOff>28194</xdr:rowOff>
    </xdr:to>
    <xdr:cxnSp macro="">
      <xdr:nvCxnSpPr>
        <xdr:cNvPr id="386" name="直線コネクタ 385"/>
        <xdr:cNvCxnSpPr/>
      </xdr:nvCxnSpPr>
      <xdr:spPr>
        <a:xfrm flipV="1">
          <a:off x="13106400" y="6434836"/>
          <a:ext cx="797560" cy="1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3868400" y="667943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3557250" y="67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124714</xdr:rowOff>
    </xdr:to>
    <xdr:cxnSp macro="">
      <xdr:nvCxnSpPr>
        <xdr:cNvPr id="389" name="直線コネクタ 388"/>
        <xdr:cNvCxnSpPr/>
      </xdr:nvCxnSpPr>
      <xdr:spPr>
        <a:xfrm flipV="1">
          <a:off x="12293600" y="6566154"/>
          <a:ext cx="8128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3055600" y="670839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2763500" y="679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2242800" y="676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1950700" y="684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1778</xdr:rowOff>
    </xdr:from>
    <xdr:to>
      <xdr:col>81</xdr:col>
      <xdr:colOff>95250</xdr:colOff>
      <xdr:row>37</xdr:row>
      <xdr:rowOff>103378</xdr:rowOff>
    </xdr:to>
    <xdr:sp macro="" textlink="">
      <xdr:nvSpPr>
        <xdr:cNvPr id="399" name="楕円 398"/>
        <xdr:cNvSpPr/>
      </xdr:nvSpPr>
      <xdr:spPr>
        <a:xfrm>
          <a:off x="15427960" y="62044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18305</xdr:rowOff>
    </xdr:from>
    <xdr:ext cx="762000" cy="259045"/>
    <xdr:sp macro="" textlink="">
      <xdr:nvSpPr>
        <xdr:cNvPr id="400" name="公債費負担の状況該当値テキスト"/>
        <xdr:cNvSpPr txBox="1"/>
      </xdr:nvSpPr>
      <xdr:spPr>
        <a:xfrm>
          <a:off x="15563850" y="60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69342</xdr:rowOff>
    </xdr:from>
    <xdr:to>
      <xdr:col>77</xdr:col>
      <xdr:colOff>95250</xdr:colOff>
      <xdr:row>37</xdr:row>
      <xdr:rowOff>170942</xdr:rowOff>
    </xdr:to>
    <xdr:sp macro="" textlink="">
      <xdr:nvSpPr>
        <xdr:cNvPr id="401" name="楕円 400"/>
        <xdr:cNvSpPr/>
      </xdr:nvSpPr>
      <xdr:spPr>
        <a:xfrm>
          <a:off x="14665960" y="62720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9669</xdr:rowOff>
    </xdr:from>
    <xdr:ext cx="736600" cy="259045"/>
    <xdr:sp macro="" textlink="">
      <xdr:nvSpPr>
        <xdr:cNvPr id="402" name="テキスト ボックス 401"/>
        <xdr:cNvSpPr txBox="1"/>
      </xdr:nvSpPr>
      <xdr:spPr>
        <a:xfrm>
          <a:off x="1437005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403" name="楕円 402"/>
        <xdr:cNvSpPr/>
      </xdr:nvSpPr>
      <xdr:spPr>
        <a:xfrm>
          <a:off x="13868400" y="63840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4" name="テキスト ボックス 403"/>
        <xdr:cNvSpPr txBox="1"/>
      </xdr:nvSpPr>
      <xdr:spPr>
        <a:xfrm>
          <a:off x="13557250" y="616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xdr:cNvSpPr/>
      </xdr:nvSpPr>
      <xdr:spPr>
        <a:xfrm>
          <a:off x="13055600" y="651916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xdr:cNvSpPr txBox="1"/>
      </xdr:nvSpPr>
      <xdr:spPr>
        <a:xfrm>
          <a:off x="12763500" y="629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7" name="楕円 406"/>
        <xdr:cNvSpPr/>
      </xdr:nvSpPr>
      <xdr:spPr>
        <a:xfrm>
          <a:off x="12242800" y="6611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8" name="テキスト ボックス 407"/>
        <xdr:cNvSpPr txBox="1"/>
      </xdr:nvSpPr>
      <xdr:spPr>
        <a:xfrm>
          <a:off x="119507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少や，充当可能基金額の増加などから，充当可能財源等が将来負担額を上回ったことにより，前年度と同様に比率が算出されなくなっている。引き続き，健全で安定した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5474950" y="2321137"/>
          <a:ext cx="0" cy="1303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5563850" y="35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5405100" y="362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2" name="将来負担の状況平均値テキスト"/>
        <xdr:cNvSpPr txBox="1"/>
      </xdr:nvSpPr>
      <xdr:spPr>
        <a:xfrm>
          <a:off x="1556385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3" name="フローチャート: 判断 442"/>
        <xdr:cNvSpPr/>
      </xdr:nvSpPr>
      <xdr:spPr>
        <a:xfrm>
          <a:off x="15427960" y="25361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4665960" y="256514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4370050" y="2341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61002</xdr:rowOff>
    </xdr:from>
    <xdr:to>
      <xdr:col>73</xdr:col>
      <xdr:colOff>44450</xdr:colOff>
      <xdr:row>15</xdr:row>
      <xdr:rowOff>162602</xdr:rowOff>
    </xdr:to>
    <xdr:sp macro="" textlink="">
      <xdr:nvSpPr>
        <xdr:cNvPr id="446" name="フローチャート: 判断 445"/>
        <xdr:cNvSpPr/>
      </xdr:nvSpPr>
      <xdr:spPr>
        <a:xfrm>
          <a:off x="13868400" y="25756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47" name="テキスト ボックス 446"/>
        <xdr:cNvSpPr txBox="1"/>
      </xdr:nvSpPr>
      <xdr:spPr>
        <a:xfrm>
          <a:off x="13557250" y="23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81111</xdr:rowOff>
    </xdr:from>
    <xdr:to>
      <xdr:col>68</xdr:col>
      <xdr:colOff>203200</xdr:colOff>
      <xdr:row>16</xdr:row>
      <xdr:rowOff>11261</xdr:rowOff>
    </xdr:to>
    <xdr:sp macro="" textlink="">
      <xdr:nvSpPr>
        <xdr:cNvPr id="448" name="フローチャート: 判断 447"/>
        <xdr:cNvSpPr/>
      </xdr:nvSpPr>
      <xdr:spPr>
        <a:xfrm>
          <a:off x="13055600" y="25957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49" name="テキスト ボックス 448"/>
        <xdr:cNvSpPr txBox="1"/>
      </xdr:nvSpPr>
      <xdr:spPr>
        <a:xfrm>
          <a:off x="12763500" y="23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0" name="フローチャート: 判断 449"/>
        <xdr:cNvSpPr/>
      </xdr:nvSpPr>
      <xdr:spPr>
        <a:xfrm>
          <a:off x="12242800" y="2640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1" name="テキスト ボックス 450"/>
        <xdr:cNvSpPr txBox="1"/>
      </xdr:nvSpPr>
      <xdr:spPr>
        <a:xfrm>
          <a:off x="11950700" y="27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152146</xdr:rowOff>
    </xdr:from>
    <xdr:to>
      <xdr:col>64</xdr:col>
      <xdr:colOff>152400</xdr:colOff>
      <xdr:row>14</xdr:row>
      <xdr:rowOff>82296</xdr:rowOff>
    </xdr:to>
    <xdr:sp macro="" textlink="">
      <xdr:nvSpPr>
        <xdr:cNvPr id="457" name="楕円 456"/>
        <xdr:cNvSpPr/>
      </xdr:nvSpPr>
      <xdr:spPr>
        <a:xfrm>
          <a:off x="12242800" y="2331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92473</xdr:rowOff>
    </xdr:from>
    <xdr:ext cx="762000" cy="259045"/>
    <xdr:sp macro="" textlink="">
      <xdr:nvSpPr>
        <xdr:cNvPr id="458" name="テキスト ボックス 457"/>
        <xdr:cNvSpPr txBox="1"/>
      </xdr:nvSpPr>
      <xdr:spPr>
        <a:xfrm>
          <a:off x="11950700" y="210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469,960
460,550
518.14
173,533,121
165,925,591
786,527
101,600,797
139,455,551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人件費に係る経常収支比率については，前年度より０．</a:t>
          </a:r>
          <a:r>
            <a:rPr kumimoji="1" lang="ja-JP" altLang="en-US" sz="1300">
              <a:solidFill>
                <a:schemeClr val="dk1"/>
              </a:solidFill>
              <a:effectLst/>
              <a:latin typeface="+mn-lt"/>
              <a:ea typeface="+mn-ea"/>
              <a:cs typeface="+mn-cs"/>
            </a:rPr>
            <a:t>３</a:t>
          </a:r>
          <a:endParaRPr lang="ja-JP" altLang="ja-JP" sz="1300">
            <a:effectLst/>
          </a:endParaRPr>
        </a:p>
        <a:p>
          <a:r>
            <a:rPr kumimoji="1" lang="ja-JP" altLang="ja-JP" sz="1300">
              <a:solidFill>
                <a:schemeClr val="dk1"/>
              </a:solidFill>
              <a:effectLst/>
              <a:latin typeface="+mn-lt"/>
              <a:ea typeface="+mn-ea"/>
              <a:cs typeface="+mn-cs"/>
            </a:rPr>
            <a:t>ポイント上昇しているものの，類似団体の平均を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今後も引き続き，定員管理及び給与の適正化に努め，</a:t>
          </a:r>
          <a:endParaRPr lang="ja-JP" altLang="ja-JP" sz="1300">
            <a:effectLst/>
          </a:endParaRPr>
        </a:p>
        <a:p>
          <a:r>
            <a:rPr kumimoji="1" lang="ja-JP" altLang="ja-JP" sz="1300">
              <a:solidFill>
                <a:schemeClr val="dk1"/>
              </a:solidFill>
              <a:effectLst/>
              <a:latin typeface="+mn-lt"/>
              <a:ea typeface="+mn-ea"/>
              <a:cs typeface="+mn-cs"/>
            </a:rPr>
            <a:t>人件費の総額抑制を図る。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10565"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3685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10565"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3685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10565"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3685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10565"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3685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10565"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3685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414520" y="553339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503420" y="672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342765" y="67487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503420" y="528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342765" y="55333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100330</xdr:rowOff>
    </xdr:to>
    <xdr:cxnSp macro="">
      <xdr:nvCxnSpPr>
        <xdr:cNvPr id="66" name="直線コネクタ 65"/>
        <xdr:cNvCxnSpPr/>
      </xdr:nvCxnSpPr>
      <xdr:spPr>
        <a:xfrm>
          <a:off x="3654425" y="5944870"/>
          <a:ext cx="76009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50342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380865" y="61188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50800</xdr:rowOff>
    </xdr:to>
    <xdr:cxnSp macro="">
      <xdr:nvCxnSpPr>
        <xdr:cNvPr id="69" name="直線コネクタ 68"/>
        <xdr:cNvCxnSpPr/>
      </xdr:nvCxnSpPr>
      <xdr:spPr>
        <a:xfrm flipV="1">
          <a:off x="2841625" y="5944870"/>
          <a:ext cx="8128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611245" y="612648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29819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50800</xdr:rowOff>
    </xdr:to>
    <xdr:cxnSp macro="">
      <xdr:nvCxnSpPr>
        <xdr:cNvPr id="72" name="直線コネクタ 71"/>
        <xdr:cNvCxnSpPr/>
      </xdr:nvCxnSpPr>
      <xdr:spPr>
        <a:xfrm>
          <a:off x="2021205" y="6078220"/>
          <a:ext cx="8204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2790825" y="613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494915"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xdr:cNvCxnSpPr/>
      </xdr:nvCxnSpPr>
      <xdr:spPr>
        <a:xfrm flipV="1">
          <a:off x="1217930" y="6078220"/>
          <a:ext cx="8032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1987550" y="61036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674495"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16713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87122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380865" y="59169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50342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611245" y="58940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298190" y="567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2790825"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494915"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1987550" y="60312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674495"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16713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87122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物件費に係る経常収支比率については，前年度より０．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ポイント上昇しているものの，類似団体の平均より</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1383010" y="36664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0926445" y="35242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1383010" y="32931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0926445" y="31546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1383010" y="29197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0926445" y="27813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1383010" y="25463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0926445" y="24079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1383010" y="21767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0926445" y="20345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5104110" y="21386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517777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5015210" y="34798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5177770" y="188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5015210" y="21386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107950</xdr:rowOff>
    </xdr:from>
    <xdr:to>
      <xdr:col>82</xdr:col>
      <xdr:colOff>107950</xdr:colOff>
      <xdr:row>13</xdr:row>
      <xdr:rowOff>120650</xdr:rowOff>
    </xdr:to>
    <xdr:cxnSp macro="">
      <xdr:nvCxnSpPr>
        <xdr:cNvPr id="127" name="直線コネクタ 126"/>
        <xdr:cNvCxnSpPr/>
      </xdr:nvCxnSpPr>
      <xdr:spPr>
        <a:xfrm>
          <a:off x="14334490" y="2287270"/>
          <a:ext cx="7696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5177770" y="2484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5053310" y="2512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120650</xdr:rowOff>
    </xdr:to>
    <xdr:cxnSp macro="">
      <xdr:nvCxnSpPr>
        <xdr:cNvPr id="130" name="直線コネクタ 129"/>
        <xdr:cNvCxnSpPr/>
      </xdr:nvCxnSpPr>
      <xdr:spPr>
        <a:xfrm flipV="1">
          <a:off x="13531215" y="2287270"/>
          <a:ext cx="8032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4283690" y="248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398778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120650</xdr:rowOff>
    </xdr:to>
    <xdr:cxnSp macro="">
      <xdr:nvCxnSpPr>
        <xdr:cNvPr id="133" name="直線コネクタ 132"/>
        <xdr:cNvCxnSpPr/>
      </xdr:nvCxnSpPr>
      <xdr:spPr>
        <a:xfrm>
          <a:off x="12710795" y="2249170"/>
          <a:ext cx="82042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3480415" y="24612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316736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69850</xdr:rowOff>
    </xdr:to>
    <xdr:cxnSp macro="">
      <xdr:nvCxnSpPr>
        <xdr:cNvPr id="136" name="直線コネクタ 135"/>
        <xdr:cNvCxnSpPr/>
      </xdr:nvCxnSpPr>
      <xdr:spPr>
        <a:xfrm>
          <a:off x="11890375" y="224917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2659995" y="241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2364085"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1856720" y="23977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1543665" y="24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6" name="楕円 145"/>
        <xdr:cNvSpPr/>
      </xdr:nvSpPr>
      <xdr:spPr>
        <a:xfrm>
          <a:off x="15053310" y="2249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7" name="物件費該当値テキスト"/>
        <xdr:cNvSpPr txBox="1"/>
      </xdr:nvSpPr>
      <xdr:spPr>
        <a:xfrm>
          <a:off x="1517777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8" name="楕円 147"/>
        <xdr:cNvSpPr/>
      </xdr:nvSpPr>
      <xdr:spPr>
        <a:xfrm>
          <a:off x="14283690" y="22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9" name="テキスト ボックス 148"/>
        <xdr:cNvSpPr txBox="1"/>
      </xdr:nvSpPr>
      <xdr:spPr>
        <a:xfrm>
          <a:off x="13987780" y="201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0" name="楕円 149"/>
        <xdr:cNvSpPr/>
      </xdr:nvSpPr>
      <xdr:spPr>
        <a:xfrm>
          <a:off x="13480415" y="224917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1" name="テキスト ボックス 150"/>
        <xdr:cNvSpPr txBox="1"/>
      </xdr:nvSpPr>
      <xdr:spPr>
        <a:xfrm>
          <a:off x="13167360" y="20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2" name="楕円 151"/>
        <xdr:cNvSpPr/>
      </xdr:nvSpPr>
      <xdr:spPr>
        <a:xfrm>
          <a:off x="12659995" y="21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3" name="テキスト ボックス 152"/>
        <xdr:cNvSpPr txBox="1"/>
      </xdr:nvSpPr>
      <xdr:spPr>
        <a:xfrm>
          <a:off x="12364085" y="197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4" name="楕円 153"/>
        <xdr:cNvSpPr/>
      </xdr:nvSpPr>
      <xdr:spPr>
        <a:xfrm>
          <a:off x="11856720" y="21983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5" name="テキスト ボックス 154"/>
        <xdr:cNvSpPr txBox="1"/>
      </xdr:nvSpPr>
      <xdr:spPr>
        <a:xfrm>
          <a:off x="11543665" y="197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扶助費に係る経常収支比率については，障がい福祉サービス事業費の増などにより，前年度より０．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ポイント上昇している。</a:t>
          </a:r>
          <a:endParaRPr lang="ja-JP" altLang="ja-JP" sz="1300">
            <a:effectLst/>
          </a:endParaRPr>
        </a:p>
        <a:p>
          <a:r>
            <a:rPr kumimoji="1" lang="ja-JP" altLang="ja-JP" sz="1300" baseline="0">
              <a:solidFill>
                <a:schemeClr val="dk1"/>
              </a:solidFill>
              <a:effectLst/>
              <a:latin typeface="+mn-lt"/>
              <a:ea typeface="+mn-ea"/>
              <a:cs typeface="+mn-cs"/>
            </a:rPr>
            <a:t>　 類似団体の平均を</a:t>
          </a:r>
          <a:r>
            <a:rPr kumimoji="1" lang="ja-JP" altLang="en-US" sz="1300" baseline="0">
              <a:solidFill>
                <a:schemeClr val="dk1"/>
              </a:solidFill>
              <a:effectLst/>
              <a:latin typeface="+mn-lt"/>
              <a:ea typeface="+mn-ea"/>
              <a:cs typeface="+mn-cs"/>
            </a:rPr>
            <a:t>２</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０</a:t>
          </a:r>
          <a:r>
            <a:rPr kumimoji="1" lang="ja-JP" altLang="ja-JP" sz="1300" baseline="0">
              <a:solidFill>
                <a:schemeClr val="dk1"/>
              </a:solidFill>
              <a:effectLst/>
              <a:latin typeface="+mn-lt"/>
              <a:ea typeface="+mn-ea"/>
              <a:cs typeface="+mn-cs"/>
            </a:rPr>
            <a:t>ポイント下回っているが，今後は増加が見込まれる。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10565"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3685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10565"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3685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10565"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3685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10565"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3685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10565"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3685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414520" y="890397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503420" y="103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342765" y="1041908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503420" y="86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342765" y="89039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12700</xdr:rowOff>
    </xdr:to>
    <xdr:cxnSp macro="">
      <xdr:nvCxnSpPr>
        <xdr:cNvPr id="188" name="直線コネクタ 187"/>
        <xdr:cNvCxnSpPr/>
      </xdr:nvCxnSpPr>
      <xdr:spPr>
        <a:xfrm>
          <a:off x="3654425" y="9340850"/>
          <a:ext cx="76009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503420" y="9572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380865" y="95999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120650</xdr:rowOff>
    </xdr:to>
    <xdr:cxnSp macro="">
      <xdr:nvCxnSpPr>
        <xdr:cNvPr id="191" name="直線コネクタ 190"/>
        <xdr:cNvCxnSpPr/>
      </xdr:nvCxnSpPr>
      <xdr:spPr>
        <a:xfrm>
          <a:off x="2841625" y="9290050"/>
          <a:ext cx="8128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611245" y="95999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298190" y="968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69850</xdr:rowOff>
    </xdr:to>
    <xdr:cxnSp macro="">
      <xdr:nvCxnSpPr>
        <xdr:cNvPr id="194" name="直線コネクタ 193"/>
        <xdr:cNvCxnSpPr/>
      </xdr:nvCxnSpPr>
      <xdr:spPr>
        <a:xfrm>
          <a:off x="2021205" y="9277350"/>
          <a:ext cx="8204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2790825" y="9552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494915" y="963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107950</xdr:rowOff>
    </xdr:to>
    <xdr:cxnSp macro="">
      <xdr:nvCxnSpPr>
        <xdr:cNvPr id="197" name="直線コネクタ 196"/>
        <xdr:cNvCxnSpPr/>
      </xdr:nvCxnSpPr>
      <xdr:spPr>
        <a:xfrm flipV="1">
          <a:off x="1217930" y="9277350"/>
          <a:ext cx="80327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1987550" y="94767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674495" y="955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167130" y="9489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87122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380865"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50342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9" name="楕円 208"/>
        <xdr:cNvSpPr/>
      </xdr:nvSpPr>
      <xdr:spPr>
        <a:xfrm>
          <a:off x="3611245" y="92900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0" name="テキスト ボックス 209"/>
        <xdr:cNvSpPr txBox="1"/>
      </xdr:nvSpPr>
      <xdr:spPr>
        <a:xfrm>
          <a:off x="3298190" y="906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2790825"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494915" y="901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3" name="楕円 212"/>
        <xdr:cNvSpPr/>
      </xdr:nvSpPr>
      <xdr:spPr>
        <a:xfrm>
          <a:off x="1987550" y="92265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4" name="テキスト ボックス 213"/>
        <xdr:cNvSpPr txBox="1"/>
      </xdr:nvSpPr>
      <xdr:spPr>
        <a:xfrm>
          <a:off x="1674495" y="900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16713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xdr:cNvSpPr txBox="1"/>
      </xdr:nvSpPr>
      <xdr:spPr>
        <a:xfrm>
          <a:off x="87122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その他の経費に係る経常収支比率については．</a:t>
          </a:r>
          <a:r>
            <a:rPr kumimoji="1" lang="ja-JP" altLang="en-US" sz="1300" baseline="0">
              <a:solidFill>
                <a:schemeClr val="dk1"/>
              </a:solidFill>
              <a:effectLst/>
              <a:latin typeface="+mn-lt"/>
              <a:ea typeface="+mn-ea"/>
              <a:cs typeface="+mn-cs"/>
            </a:rPr>
            <a:t>後期高齢者医療事業</a:t>
          </a:r>
          <a:r>
            <a:rPr kumimoji="1" lang="ja-JP" altLang="ja-JP" sz="1300" baseline="0">
              <a:solidFill>
                <a:schemeClr val="dk1"/>
              </a:solidFill>
              <a:effectLst/>
              <a:latin typeface="+mn-lt"/>
              <a:ea typeface="+mn-ea"/>
              <a:cs typeface="+mn-cs"/>
            </a:rPr>
            <a:t>会計繰出金などの増加により，前年度より０．</a:t>
          </a:r>
          <a:r>
            <a:rPr kumimoji="1" lang="ja-JP" altLang="en-US" sz="1300" baseline="0">
              <a:solidFill>
                <a:schemeClr val="dk1"/>
              </a:solidFill>
              <a:effectLst/>
              <a:latin typeface="+mn-lt"/>
              <a:ea typeface="+mn-ea"/>
              <a:cs typeface="+mn-cs"/>
            </a:rPr>
            <a:t>４</a:t>
          </a:r>
          <a:r>
            <a:rPr kumimoji="1" lang="ja-JP" altLang="ja-JP" sz="1300" baseline="0">
              <a:solidFill>
                <a:schemeClr val="dk1"/>
              </a:solidFill>
              <a:effectLst/>
              <a:latin typeface="+mn-lt"/>
              <a:ea typeface="+mn-ea"/>
              <a:cs typeface="+mn-cs"/>
            </a:rPr>
            <a:t>ポイント上昇し，類似団体の平均を０．５ポイント上回っている。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5104110" y="89319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517777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5015210" y="101930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5177770" y="86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5015210" y="89319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165100</xdr:rowOff>
    </xdr:to>
    <xdr:cxnSp macro="">
      <xdr:nvCxnSpPr>
        <xdr:cNvPr id="249" name="直線コネクタ 248"/>
        <xdr:cNvCxnSpPr/>
      </xdr:nvCxnSpPr>
      <xdr:spPr>
        <a:xfrm>
          <a:off x="14334490" y="9522460"/>
          <a:ext cx="7696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517777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5053310" y="9464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134620</xdr:rowOff>
    </xdr:to>
    <xdr:cxnSp macro="">
      <xdr:nvCxnSpPr>
        <xdr:cNvPr id="252" name="直線コネクタ 251"/>
        <xdr:cNvCxnSpPr/>
      </xdr:nvCxnSpPr>
      <xdr:spPr>
        <a:xfrm>
          <a:off x="13531215" y="9522460"/>
          <a:ext cx="803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4283690" y="9464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398778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134620</xdr:rowOff>
    </xdr:to>
    <xdr:cxnSp macro="">
      <xdr:nvCxnSpPr>
        <xdr:cNvPr id="255" name="直線コネクタ 254"/>
        <xdr:cNvCxnSpPr/>
      </xdr:nvCxnSpPr>
      <xdr:spPr>
        <a:xfrm>
          <a:off x="12710795" y="948436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3480415" y="94335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316736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96520</xdr:rowOff>
    </xdr:to>
    <xdr:cxnSp macro="">
      <xdr:nvCxnSpPr>
        <xdr:cNvPr id="258" name="直線コネクタ 257"/>
        <xdr:cNvCxnSpPr/>
      </xdr:nvCxnSpPr>
      <xdr:spPr>
        <a:xfrm>
          <a:off x="11890375" y="9438640"/>
          <a:ext cx="8204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2659995"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2364085"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1856720" y="936879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1543665"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5053310" y="9502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xdr:cNvSpPr txBox="1"/>
      </xdr:nvSpPr>
      <xdr:spPr>
        <a:xfrm>
          <a:off x="1517777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xdr:cNvSpPr/>
      </xdr:nvSpPr>
      <xdr:spPr>
        <a:xfrm>
          <a:off x="14283690" y="9471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1" name="テキスト ボックス 270"/>
        <xdr:cNvSpPr txBox="1"/>
      </xdr:nvSpPr>
      <xdr:spPr>
        <a:xfrm>
          <a:off x="1398778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xdr:cNvSpPr/>
      </xdr:nvSpPr>
      <xdr:spPr>
        <a:xfrm>
          <a:off x="13480415" y="94716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73" name="テキスト ボックス 272"/>
        <xdr:cNvSpPr txBox="1"/>
      </xdr:nvSpPr>
      <xdr:spPr>
        <a:xfrm>
          <a:off x="1316736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4" name="楕円 273"/>
        <xdr:cNvSpPr/>
      </xdr:nvSpPr>
      <xdr:spPr>
        <a:xfrm>
          <a:off x="12659995"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132097</xdr:rowOff>
    </xdr:from>
    <xdr:ext cx="762000" cy="259045"/>
    <xdr:sp macro="" textlink="">
      <xdr:nvSpPr>
        <xdr:cNvPr id="275" name="テキスト ボックス 274"/>
        <xdr:cNvSpPr txBox="1"/>
      </xdr:nvSpPr>
      <xdr:spPr>
        <a:xfrm>
          <a:off x="12364085"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6" name="楕円 275"/>
        <xdr:cNvSpPr/>
      </xdr:nvSpPr>
      <xdr:spPr>
        <a:xfrm>
          <a:off x="11856720" y="93878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7" name="テキスト ボックス 276"/>
        <xdr:cNvSpPr txBox="1"/>
      </xdr:nvSpPr>
      <xdr:spPr>
        <a:xfrm>
          <a:off x="11543665"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補助費等に係る経常収支比率については，前年度より０．</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ポイント上昇しており，類似団体の平均を</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２</a:t>
          </a:r>
          <a:r>
            <a:rPr kumimoji="1" lang="ja-JP" altLang="ja-JP" sz="1300" baseline="0">
              <a:solidFill>
                <a:schemeClr val="dk1"/>
              </a:solidFill>
              <a:effectLst/>
              <a:latin typeface="+mn-lt"/>
              <a:ea typeface="+mn-ea"/>
              <a:cs typeface="+mn-cs"/>
            </a:rPr>
            <a:t>ポイント上回っている。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092644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092644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092644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092644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092644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5104110" y="5601970"/>
          <a:ext cx="0" cy="147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517777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5015210" y="707898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517777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5015210" y="56019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158750</xdr:rowOff>
    </xdr:from>
    <xdr:to>
      <xdr:col>82</xdr:col>
      <xdr:colOff>107950</xdr:colOff>
      <xdr:row>38</xdr:row>
      <xdr:rowOff>0</xdr:rowOff>
    </xdr:to>
    <xdr:cxnSp macro="">
      <xdr:nvCxnSpPr>
        <xdr:cNvPr id="310" name="直線コネクタ 309"/>
        <xdr:cNvCxnSpPr/>
      </xdr:nvCxnSpPr>
      <xdr:spPr>
        <a:xfrm>
          <a:off x="14334490" y="6361430"/>
          <a:ext cx="7696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5177770" y="602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505331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158750</xdr:rowOff>
    </xdr:from>
    <xdr:to>
      <xdr:col>78</xdr:col>
      <xdr:colOff>69850</xdr:colOff>
      <xdr:row>38</xdr:row>
      <xdr:rowOff>101600</xdr:rowOff>
    </xdr:to>
    <xdr:cxnSp macro="">
      <xdr:nvCxnSpPr>
        <xdr:cNvPr id="313" name="直線コネクタ 312"/>
        <xdr:cNvCxnSpPr/>
      </xdr:nvCxnSpPr>
      <xdr:spPr>
        <a:xfrm flipV="1">
          <a:off x="13531215" y="6361430"/>
          <a:ext cx="80327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4283690" y="613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3987780" y="590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38100</xdr:rowOff>
    </xdr:from>
    <xdr:to>
      <xdr:col>73</xdr:col>
      <xdr:colOff>180975</xdr:colOff>
      <xdr:row>38</xdr:row>
      <xdr:rowOff>101600</xdr:rowOff>
    </xdr:to>
    <xdr:cxnSp macro="">
      <xdr:nvCxnSpPr>
        <xdr:cNvPr id="316" name="直線コネクタ 315"/>
        <xdr:cNvCxnSpPr/>
      </xdr:nvCxnSpPr>
      <xdr:spPr>
        <a:xfrm>
          <a:off x="12710795" y="6408420"/>
          <a:ext cx="82042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3480415" y="61620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3167360" y="593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0</xdr:rowOff>
    </xdr:from>
    <xdr:to>
      <xdr:col>69</xdr:col>
      <xdr:colOff>92075</xdr:colOff>
      <xdr:row>38</xdr:row>
      <xdr:rowOff>38100</xdr:rowOff>
    </xdr:to>
    <xdr:cxnSp macro="">
      <xdr:nvCxnSpPr>
        <xdr:cNvPr id="319" name="直線コネクタ 318"/>
        <xdr:cNvCxnSpPr/>
      </xdr:nvCxnSpPr>
      <xdr:spPr>
        <a:xfrm>
          <a:off x="11890375" y="6370320"/>
          <a:ext cx="8204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2659995" y="6123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2364085"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1856720" y="61747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1543665"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120650</xdr:rowOff>
    </xdr:from>
    <xdr:to>
      <xdr:col>82</xdr:col>
      <xdr:colOff>158750</xdr:colOff>
      <xdr:row>38</xdr:row>
      <xdr:rowOff>50800</xdr:rowOff>
    </xdr:to>
    <xdr:sp macro="" textlink="">
      <xdr:nvSpPr>
        <xdr:cNvPr id="329" name="楕円 328"/>
        <xdr:cNvSpPr/>
      </xdr:nvSpPr>
      <xdr:spPr>
        <a:xfrm>
          <a:off x="15053310" y="632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92727</xdr:rowOff>
    </xdr:from>
    <xdr:ext cx="762000" cy="259045"/>
    <xdr:sp macro="" textlink="">
      <xdr:nvSpPr>
        <xdr:cNvPr id="330" name="補助費等該当値テキスト"/>
        <xdr:cNvSpPr txBox="1"/>
      </xdr:nvSpPr>
      <xdr:spPr>
        <a:xfrm>
          <a:off x="15177770" y="629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107950</xdr:rowOff>
    </xdr:from>
    <xdr:to>
      <xdr:col>78</xdr:col>
      <xdr:colOff>120650</xdr:colOff>
      <xdr:row>38</xdr:row>
      <xdr:rowOff>38100</xdr:rowOff>
    </xdr:to>
    <xdr:sp macro="" textlink="">
      <xdr:nvSpPr>
        <xdr:cNvPr id="331" name="楕円 330"/>
        <xdr:cNvSpPr/>
      </xdr:nvSpPr>
      <xdr:spPr>
        <a:xfrm>
          <a:off x="14283690" y="6310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32" name="テキスト ボックス 331"/>
        <xdr:cNvSpPr txBox="1"/>
      </xdr:nvSpPr>
      <xdr:spPr>
        <a:xfrm>
          <a:off x="13987780" y="639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50800</xdr:rowOff>
    </xdr:from>
    <xdr:to>
      <xdr:col>74</xdr:col>
      <xdr:colOff>31750</xdr:colOff>
      <xdr:row>38</xdr:row>
      <xdr:rowOff>152400</xdr:rowOff>
    </xdr:to>
    <xdr:sp macro="" textlink="">
      <xdr:nvSpPr>
        <xdr:cNvPr id="333" name="楕円 332"/>
        <xdr:cNvSpPr/>
      </xdr:nvSpPr>
      <xdr:spPr>
        <a:xfrm>
          <a:off x="13480415" y="64211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137177</xdr:rowOff>
    </xdr:from>
    <xdr:ext cx="762000" cy="259045"/>
    <xdr:sp macro="" textlink="">
      <xdr:nvSpPr>
        <xdr:cNvPr id="334" name="テキスト ボックス 333"/>
        <xdr:cNvSpPr txBox="1"/>
      </xdr:nvSpPr>
      <xdr:spPr>
        <a:xfrm>
          <a:off x="13167360" y="650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158750</xdr:rowOff>
    </xdr:from>
    <xdr:to>
      <xdr:col>69</xdr:col>
      <xdr:colOff>142875</xdr:colOff>
      <xdr:row>38</xdr:row>
      <xdr:rowOff>88900</xdr:rowOff>
    </xdr:to>
    <xdr:sp macro="" textlink="">
      <xdr:nvSpPr>
        <xdr:cNvPr id="335" name="楕円 334"/>
        <xdr:cNvSpPr/>
      </xdr:nvSpPr>
      <xdr:spPr>
        <a:xfrm>
          <a:off x="12659995"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73677</xdr:rowOff>
    </xdr:from>
    <xdr:ext cx="762000" cy="259045"/>
    <xdr:sp macro="" textlink="">
      <xdr:nvSpPr>
        <xdr:cNvPr id="336" name="テキスト ボックス 335"/>
        <xdr:cNvSpPr txBox="1"/>
      </xdr:nvSpPr>
      <xdr:spPr>
        <a:xfrm>
          <a:off x="12364085" y="64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120650</xdr:rowOff>
    </xdr:from>
    <xdr:to>
      <xdr:col>65</xdr:col>
      <xdr:colOff>53975</xdr:colOff>
      <xdr:row>38</xdr:row>
      <xdr:rowOff>50800</xdr:rowOff>
    </xdr:to>
    <xdr:sp macro="" textlink="">
      <xdr:nvSpPr>
        <xdr:cNvPr id="337" name="楕円 336"/>
        <xdr:cNvSpPr/>
      </xdr:nvSpPr>
      <xdr:spPr>
        <a:xfrm>
          <a:off x="11856720" y="63233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35577</xdr:rowOff>
    </xdr:from>
    <xdr:ext cx="762000" cy="259045"/>
    <xdr:sp macro="" textlink="">
      <xdr:nvSpPr>
        <xdr:cNvPr id="338" name="テキスト ボックス 337"/>
        <xdr:cNvSpPr txBox="1"/>
      </xdr:nvSpPr>
      <xdr:spPr>
        <a:xfrm>
          <a:off x="11543665"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chemeClr val="dk1"/>
              </a:solidFill>
              <a:effectLst/>
              <a:latin typeface="+mn-lt"/>
              <a:ea typeface="+mn-ea"/>
              <a:cs typeface="+mn-cs"/>
            </a:rPr>
            <a:t>　</a:t>
          </a:r>
          <a:r>
            <a:rPr kumimoji="1" lang="ja-JP" altLang="ja-JP" sz="1250">
              <a:solidFill>
                <a:schemeClr val="dk1"/>
              </a:solidFill>
              <a:effectLst/>
              <a:latin typeface="+mn-lt"/>
              <a:ea typeface="+mn-ea"/>
              <a:cs typeface="+mn-cs"/>
            </a:rPr>
            <a:t>公債費に係る経常収支比率については，前年度より０．</a:t>
          </a:r>
          <a:r>
            <a:rPr kumimoji="1" lang="ja-JP" altLang="en-US" sz="1250">
              <a:solidFill>
                <a:schemeClr val="dk1"/>
              </a:solidFill>
              <a:effectLst/>
              <a:latin typeface="+mn-lt"/>
              <a:ea typeface="+mn-ea"/>
              <a:cs typeface="+mn-cs"/>
            </a:rPr>
            <a:t>２</a:t>
          </a:r>
          <a:r>
            <a:rPr kumimoji="1" lang="ja-JP" altLang="ja-JP" sz="1250">
              <a:solidFill>
                <a:schemeClr val="dk1"/>
              </a:solidFill>
              <a:effectLst/>
              <a:latin typeface="+mn-lt"/>
              <a:ea typeface="+mn-ea"/>
              <a:cs typeface="+mn-cs"/>
            </a:rPr>
            <a:t>ポイント改善し，類似団体の平均を</a:t>
          </a:r>
          <a:r>
            <a:rPr kumimoji="1" lang="ja-JP" altLang="en-US" sz="1250">
              <a:solidFill>
                <a:schemeClr val="dk1"/>
              </a:solidFill>
              <a:effectLst/>
              <a:latin typeface="+mn-lt"/>
              <a:ea typeface="+mn-ea"/>
              <a:cs typeface="+mn-cs"/>
            </a:rPr>
            <a:t>１</a:t>
          </a:r>
          <a:r>
            <a:rPr kumimoji="1" lang="ja-JP" altLang="ja-JP" sz="1250">
              <a:solidFill>
                <a:schemeClr val="dk1"/>
              </a:solidFill>
              <a:effectLst/>
              <a:latin typeface="+mn-lt"/>
              <a:ea typeface="+mn-ea"/>
              <a:cs typeface="+mn-cs"/>
            </a:rPr>
            <a:t>．</a:t>
          </a:r>
          <a:r>
            <a:rPr kumimoji="1" lang="ja-JP" altLang="en-US" sz="1250">
              <a:solidFill>
                <a:schemeClr val="dk1"/>
              </a:solidFill>
              <a:effectLst/>
              <a:latin typeface="+mn-lt"/>
              <a:ea typeface="+mn-ea"/>
              <a:cs typeface="+mn-cs"/>
            </a:rPr>
            <a:t>９</a:t>
          </a:r>
          <a:r>
            <a:rPr kumimoji="1" lang="ja-JP" altLang="ja-JP" sz="1250">
              <a:solidFill>
                <a:schemeClr val="dk1"/>
              </a:solidFill>
              <a:effectLst/>
              <a:latin typeface="+mn-lt"/>
              <a:ea typeface="+mn-ea"/>
              <a:cs typeface="+mn-cs"/>
            </a:rPr>
            <a:t>ポイント下回っている。</a:t>
          </a:r>
          <a:endParaRPr lang="ja-JP" altLang="ja-JP" sz="1250">
            <a:effectLst/>
          </a:endParaRPr>
        </a:p>
        <a:p>
          <a:r>
            <a:rPr kumimoji="1" lang="ja-JP" altLang="ja-JP" sz="1250">
              <a:solidFill>
                <a:schemeClr val="dk1"/>
              </a:solidFill>
              <a:effectLst/>
              <a:latin typeface="+mn-lt"/>
              <a:ea typeface="+mn-ea"/>
              <a:cs typeface="+mn-cs"/>
            </a:rPr>
            <a:t>　</a:t>
          </a:r>
          <a:r>
            <a:rPr kumimoji="1" lang="ja-JP" altLang="ja-JP" sz="1250" baseline="0">
              <a:solidFill>
                <a:schemeClr val="dk1"/>
              </a:solidFill>
              <a:effectLst/>
              <a:latin typeface="+mn-lt"/>
              <a:ea typeface="+mn-ea"/>
              <a:cs typeface="+mn-cs"/>
            </a:rPr>
            <a:t> 繰上償還などの継続的な公債費対策に取り組んでいるが，依然として高水準で推移しており，引き続き，公債費対策に積極的に取り組む。</a:t>
          </a:r>
          <a:endParaRPr lang="ja-JP" altLang="ja-JP" sz="12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10565"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36855" y="135826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10565"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36855" y="132130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10565"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36855" y="124663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10565"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36855" y="120929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414520" y="1243330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503420" y="135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342765" y="136182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50342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342765" y="1243330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31750</xdr:rowOff>
    </xdr:to>
    <xdr:cxnSp macro="">
      <xdr:nvCxnSpPr>
        <xdr:cNvPr id="371" name="直線コネクタ 370"/>
        <xdr:cNvCxnSpPr/>
      </xdr:nvCxnSpPr>
      <xdr:spPr>
        <a:xfrm flipV="1">
          <a:off x="3654425" y="12924791"/>
          <a:ext cx="760095"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503420" y="12990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380865" y="1301876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78</xdr:row>
      <xdr:rowOff>35561</xdr:rowOff>
    </xdr:to>
    <xdr:cxnSp macro="">
      <xdr:nvCxnSpPr>
        <xdr:cNvPr id="374" name="直線コネクタ 373"/>
        <xdr:cNvCxnSpPr/>
      </xdr:nvCxnSpPr>
      <xdr:spPr>
        <a:xfrm flipV="1">
          <a:off x="2841625" y="12940030"/>
          <a:ext cx="812800" cy="17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611245" y="1304925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298190" y="13131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43180</xdr:rowOff>
    </xdr:to>
    <xdr:cxnSp macro="">
      <xdr:nvCxnSpPr>
        <xdr:cNvPr id="377" name="直線コネクタ 376"/>
        <xdr:cNvCxnSpPr/>
      </xdr:nvCxnSpPr>
      <xdr:spPr>
        <a:xfrm flipV="1">
          <a:off x="2021205" y="13111481"/>
          <a:ext cx="8204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2790825"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494915"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157480</xdr:rowOff>
    </xdr:to>
    <xdr:cxnSp macro="">
      <xdr:nvCxnSpPr>
        <xdr:cNvPr id="380" name="直線コネクタ 379"/>
        <xdr:cNvCxnSpPr/>
      </xdr:nvCxnSpPr>
      <xdr:spPr>
        <a:xfrm flipV="1">
          <a:off x="1217930" y="13119100"/>
          <a:ext cx="8032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1987550" y="1305686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2" name="テキスト ボックス 381"/>
        <xdr:cNvSpPr txBox="1"/>
      </xdr:nvSpPr>
      <xdr:spPr>
        <a:xfrm>
          <a:off x="1674495" y="1282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167130" y="1312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871220" y="1290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0" name="楕円 389"/>
        <xdr:cNvSpPr/>
      </xdr:nvSpPr>
      <xdr:spPr>
        <a:xfrm>
          <a:off x="4380865" y="1287780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1" name="公債費該当値テキスト"/>
        <xdr:cNvSpPr txBox="1"/>
      </xdr:nvSpPr>
      <xdr:spPr>
        <a:xfrm>
          <a:off x="4503420" y="1272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2" name="楕円 391"/>
        <xdr:cNvSpPr/>
      </xdr:nvSpPr>
      <xdr:spPr>
        <a:xfrm>
          <a:off x="3611245" y="128930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3" name="テキスト ボックス 392"/>
        <xdr:cNvSpPr txBox="1"/>
      </xdr:nvSpPr>
      <xdr:spPr>
        <a:xfrm>
          <a:off x="329819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4" name="楕円 393"/>
        <xdr:cNvSpPr/>
      </xdr:nvSpPr>
      <xdr:spPr>
        <a:xfrm>
          <a:off x="2790825" y="13064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95" name="テキスト ボックス 394"/>
        <xdr:cNvSpPr txBox="1"/>
      </xdr:nvSpPr>
      <xdr:spPr>
        <a:xfrm>
          <a:off x="2494915" y="1283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6" name="楕円 395"/>
        <xdr:cNvSpPr/>
      </xdr:nvSpPr>
      <xdr:spPr>
        <a:xfrm>
          <a:off x="1987550" y="130721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97" name="テキスト ボックス 396"/>
        <xdr:cNvSpPr txBox="1"/>
      </xdr:nvSpPr>
      <xdr:spPr>
        <a:xfrm>
          <a:off x="1674495"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98" name="楕円 397"/>
        <xdr:cNvSpPr/>
      </xdr:nvSpPr>
      <xdr:spPr>
        <a:xfrm>
          <a:off x="1167130" y="13182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9" name="テキスト ボックス 398"/>
        <xdr:cNvSpPr txBox="1"/>
      </xdr:nvSpPr>
      <xdr:spPr>
        <a:xfrm>
          <a:off x="871220" y="1326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公債費以外の経費に係る経常収支比率については，前年度より１．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ポイント上昇しているものの，類似団体の平均より</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ポイント下回っている。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1383010" y="136486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092644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1383010" y="132029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0926445" y="1306450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1383010" y="127533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0926445" y="1261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1383010" y="123075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0926445" y="12169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5104110" y="1242263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5177770" y="1339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5015210" y="1341475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5177770" y="1217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5015210" y="1242263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53848</xdr:rowOff>
    </xdr:to>
    <xdr:cxnSp macro="">
      <xdr:nvCxnSpPr>
        <xdr:cNvPr id="430" name="直線コネクタ 429"/>
        <xdr:cNvCxnSpPr/>
      </xdr:nvCxnSpPr>
      <xdr:spPr>
        <a:xfrm>
          <a:off x="14334490" y="12734289"/>
          <a:ext cx="769620" cy="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5177770" y="1294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505331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104139</xdr:rowOff>
    </xdr:to>
    <xdr:cxnSp macro="">
      <xdr:nvCxnSpPr>
        <xdr:cNvPr id="433" name="直線コネクタ 432"/>
        <xdr:cNvCxnSpPr/>
      </xdr:nvCxnSpPr>
      <xdr:spPr>
        <a:xfrm flipV="1">
          <a:off x="13531215" y="12734289"/>
          <a:ext cx="80327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4283690" y="12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3987780" y="13041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104139</xdr:rowOff>
    </xdr:to>
    <xdr:cxnSp macro="">
      <xdr:nvCxnSpPr>
        <xdr:cNvPr id="436" name="直線コネクタ 435"/>
        <xdr:cNvCxnSpPr/>
      </xdr:nvCxnSpPr>
      <xdr:spPr>
        <a:xfrm>
          <a:off x="12710795" y="12771627"/>
          <a:ext cx="82042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3480415" y="12922758"/>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3167360" y="1300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30987</xdr:rowOff>
    </xdr:to>
    <xdr:cxnSp macro="">
      <xdr:nvCxnSpPr>
        <xdr:cNvPr id="439" name="直線コネクタ 438"/>
        <xdr:cNvCxnSpPr/>
      </xdr:nvCxnSpPr>
      <xdr:spPr>
        <a:xfrm>
          <a:off x="11890375" y="12757912"/>
          <a:ext cx="8204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2659995" y="12830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2364085" y="1291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1856720" y="1282598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1543665" y="1290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9" name="楕円 448"/>
        <xdr:cNvSpPr/>
      </xdr:nvSpPr>
      <xdr:spPr>
        <a:xfrm>
          <a:off x="15053310" y="127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50" name="公債費以外該当値テキスト"/>
        <xdr:cNvSpPr txBox="1"/>
      </xdr:nvSpPr>
      <xdr:spPr>
        <a:xfrm>
          <a:off x="15177770" y="1259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51" name="楕円 450"/>
        <xdr:cNvSpPr/>
      </xdr:nvSpPr>
      <xdr:spPr>
        <a:xfrm>
          <a:off x="14283690" y="12683490"/>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52" name="テキスト ボックス 451"/>
        <xdr:cNvSpPr txBox="1"/>
      </xdr:nvSpPr>
      <xdr:spPr>
        <a:xfrm>
          <a:off x="1398778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3" name="楕円 452"/>
        <xdr:cNvSpPr/>
      </xdr:nvSpPr>
      <xdr:spPr>
        <a:xfrm>
          <a:off x="13480415" y="1279397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4" name="テキスト ボックス 453"/>
        <xdr:cNvSpPr txBox="1"/>
      </xdr:nvSpPr>
      <xdr:spPr>
        <a:xfrm>
          <a:off x="1316736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5" name="楕円 454"/>
        <xdr:cNvSpPr/>
      </xdr:nvSpPr>
      <xdr:spPr>
        <a:xfrm>
          <a:off x="12659995" y="12724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6" name="テキスト ボックス 455"/>
        <xdr:cNvSpPr txBox="1"/>
      </xdr:nvSpPr>
      <xdr:spPr>
        <a:xfrm>
          <a:off x="12364085" y="1249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7" name="楕円 456"/>
        <xdr:cNvSpPr/>
      </xdr:nvSpPr>
      <xdr:spPr>
        <a:xfrm>
          <a:off x="11856720" y="1271092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8" name="テキスト ボックス 457"/>
        <xdr:cNvSpPr txBox="1"/>
      </xdr:nvSpPr>
      <xdr:spPr>
        <a:xfrm>
          <a:off x="11543665" y="1248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1907540" y="33940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224280" y="32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1907540" y="294830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224280" y="280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1907540" y="250253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224280" y="236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1907540" y="20529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224280" y="191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4988560" y="2085279"/>
          <a:ext cx="0" cy="1344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054600" y="340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4899660" y="3429691"/>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054600" y="183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4899660" y="208527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7610</xdr:rowOff>
    </xdr:from>
    <xdr:to>
      <xdr:col>29</xdr:col>
      <xdr:colOff>127000</xdr:colOff>
      <xdr:row>15</xdr:row>
      <xdr:rowOff>51684</xdr:rowOff>
    </xdr:to>
    <xdr:cxnSp macro="">
      <xdr:nvCxnSpPr>
        <xdr:cNvPr id="48" name="直線コネクタ 47"/>
        <xdr:cNvCxnSpPr/>
      </xdr:nvCxnSpPr>
      <xdr:spPr bwMode="auto">
        <a:xfrm flipV="1">
          <a:off x="4409440" y="2560310"/>
          <a:ext cx="57912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054600" y="2799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4937760" y="2827843"/>
          <a:ext cx="9398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31841</xdr:rowOff>
    </xdr:from>
    <xdr:to>
      <xdr:col>26</xdr:col>
      <xdr:colOff>50800</xdr:colOff>
      <xdr:row>15</xdr:row>
      <xdr:rowOff>51684</xdr:rowOff>
    </xdr:to>
    <xdr:cxnSp macro="">
      <xdr:nvCxnSpPr>
        <xdr:cNvPr id="51" name="直線コネクタ 50"/>
        <xdr:cNvCxnSpPr/>
      </xdr:nvCxnSpPr>
      <xdr:spPr bwMode="auto">
        <a:xfrm>
          <a:off x="3802380" y="2584541"/>
          <a:ext cx="60706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358640" y="2847137"/>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074160" y="29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128448</xdr:rowOff>
    </xdr:from>
    <xdr:to>
      <xdr:col>22</xdr:col>
      <xdr:colOff>114300</xdr:colOff>
      <xdr:row>15</xdr:row>
      <xdr:rowOff>31841</xdr:rowOff>
    </xdr:to>
    <xdr:cxnSp macro="">
      <xdr:nvCxnSpPr>
        <xdr:cNvPr id="54" name="直線コネクタ 53"/>
        <xdr:cNvCxnSpPr/>
      </xdr:nvCxnSpPr>
      <xdr:spPr bwMode="auto">
        <a:xfrm>
          <a:off x="3187700" y="2513508"/>
          <a:ext cx="614680" cy="7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3751580" y="286912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467100" y="295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128448</xdr:rowOff>
    </xdr:from>
    <xdr:to>
      <xdr:col>18</xdr:col>
      <xdr:colOff>177800</xdr:colOff>
      <xdr:row>14</xdr:row>
      <xdr:rowOff>143215</xdr:rowOff>
    </xdr:to>
    <xdr:cxnSp macro="">
      <xdr:nvCxnSpPr>
        <xdr:cNvPr id="57" name="直線コネクタ 56"/>
        <xdr:cNvCxnSpPr/>
      </xdr:nvCxnSpPr>
      <xdr:spPr bwMode="auto">
        <a:xfrm flipV="1">
          <a:off x="2565400" y="2513508"/>
          <a:ext cx="6223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144520" y="2866339"/>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2852420" y="29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514600" y="2883256"/>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230120" y="29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128260</xdr:rowOff>
    </xdr:from>
    <xdr:to>
      <xdr:col>29</xdr:col>
      <xdr:colOff>177800</xdr:colOff>
      <xdr:row>15</xdr:row>
      <xdr:rowOff>58410</xdr:rowOff>
    </xdr:to>
    <xdr:sp macro="" textlink="">
      <xdr:nvSpPr>
        <xdr:cNvPr id="67" name="楕円 66"/>
        <xdr:cNvSpPr/>
      </xdr:nvSpPr>
      <xdr:spPr bwMode="auto">
        <a:xfrm>
          <a:off x="4937760" y="2513320"/>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144787</xdr:rowOff>
    </xdr:from>
    <xdr:ext cx="762000" cy="259045"/>
    <xdr:sp macro="" textlink="">
      <xdr:nvSpPr>
        <xdr:cNvPr id="68" name="人口1人当たり決算額の推移該当値テキスト130"/>
        <xdr:cNvSpPr txBox="1"/>
      </xdr:nvSpPr>
      <xdr:spPr>
        <a:xfrm>
          <a:off x="5054600" y="236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884</xdr:rowOff>
    </xdr:from>
    <xdr:to>
      <xdr:col>26</xdr:col>
      <xdr:colOff>101600</xdr:colOff>
      <xdr:row>15</xdr:row>
      <xdr:rowOff>102484</xdr:rowOff>
    </xdr:to>
    <xdr:sp macro="" textlink="">
      <xdr:nvSpPr>
        <xdr:cNvPr id="69" name="楕円 68"/>
        <xdr:cNvSpPr/>
      </xdr:nvSpPr>
      <xdr:spPr bwMode="auto">
        <a:xfrm>
          <a:off x="4358640" y="255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112661</xdr:rowOff>
    </xdr:from>
    <xdr:ext cx="736600" cy="259045"/>
    <xdr:sp macro="" textlink="">
      <xdr:nvSpPr>
        <xdr:cNvPr id="70" name="テキスト ボックス 69"/>
        <xdr:cNvSpPr txBox="1"/>
      </xdr:nvSpPr>
      <xdr:spPr>
        <a:xfrm>
          <a:off x="4074160" y="233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152491</xdr:rowOff>
    </xdr:from>
    <xdr:to>
      <xdr:col>22</xdr:col>
      <xdr:colOff>165100</xdr:colOff>
      <xdr:row>15</xdr:row>
      <xdr:rowOff>82641</xdr:rowOff>
    </xdr:to>
    <xdr:sp macro="" textlink="">
      <xdr:nvSpPr>
        <xdr:cNvPr id="71" name="楕円 70"/>
        <xdr:cNvSpPr/>
      </xdr:nvSpPr>
      <xdr:spPr bwMode="auto">
        <a:xfrm>
          <a:off x="3751580" y="2537551"/>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92818</xdr:rowOff>
    </xdr:from>
    <xdr:ext cx="762000" cy="259045"/>
    <xdr:sp macro="" textlink="">
      <xdr:nvSpPr>
        <xdr:cNvPr id="72" name="テキスト ボックス 71"/>
        <xdr:cNvSpPr txBox="1"/>
      </xdr:nvSpPr>
      <xdr:spPr>
        <a:xfrm>
          <a:off x="3467100" y="231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77648</xdr:rowOff>
    </xdr:from>
    <xdr:to>
      <xdr:col>19</xdr:col>
      <xdr:colOff>38100</xdr:colOff>
      <xdr:row>15</xdr:row>
      <xdr:rowOff>7798</xdr:rowOff>
    </xdr:to>
    <xdr:sp macro="" textlink="">
      <xdr:nvSpPr>
        <xdr:cNvPr id="73" name="楕円 72"/>
        <xdr:cNvSpPr/>
      </xdr:nvSpPr>
      <xdr:spPr bwMode="auto">
        <a:xfrm>
          <a:off x="3144520" y="2462708"/>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17975</xdr:rowOff>
    </xdr:from>
    <xdr:ext cx="762000" cy="259045"/>
    <xdr:sp macro="" textlink="">
      <xdr:nvSpPr>
        <xdr:cNvPr id="74" name="テキスト ボックス 73"/>
        <xdr:cNvSpPr txBox="1"/>
      </xdr:nvSpPr>
      <xdr:spPr>
        <a:xfrm>
          <a:off x="2852420" y="22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92415</xdr:rowOff>
    </xdr:from>
    <xdr:to>
      <xdr:col>15</xdr:col>
      <xdr:colOff>101600</xdr:colOff>
      <xdr:row>15</xdr:row>
      <xdr:rowOff>22565</xdr:rowOff>
    </xdr:to>
    <xdr:sp macro="" textlink="">
      <xdr:nvSpPr>
        <xdr:cNvPr id="75" name="楕円 74"/>
        <xdr:cNvSpPr/>
      </xdr:nvSpPr>
      <xdr:spPr bwMode="auto">
        <a:xfrm>
          <a:off x="2514600" y="24774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32742</xdr:rowOff>
    </xdr:from>
    <xdr:ext cx="762000" cy="259045"/>
    <xdr:sp macro="" textlink="">
      <xdr:nvSpPr>
        <xdr:cNvPr id="76" name="テキスト ボックス 75"/>
        <xdr:cNvSpPr txBox="1"/>
      </xdr:nvSpPr>
      <xdr:spPr>
        <a:xfrm>
          <a:off x="2230120" y="22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1907540" y="73355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22428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1907540" y="68821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224280"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1907540" y="64249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224280" y="62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1907540" y="59677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224280" y="58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4988560" y="5969102"/>
          <a:ext cx="0" cy="1468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054600" y="740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4899660" y="743761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054600" y="571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4899660" y="596910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257256</xdr:rowOff>
    </xdr:from>
    <xdr:to>
      <xdr:col>29</xdr:col>
      <xdr:colOff>127000</xdr:colOff>
      <xdr:row>37</xdr:row>
      <xdr:rowOff>270104</xdr:rowOff>
    </xdr:to>
    <xdr:cxnSp macro="">
      <xdr:nvCxnSpPr>
        <xdr:cNvPr id="108" name="直線コネクタ 107"/>
        <xdr:cNvCxnSpPr/>
      </xdr:nvCxnSpPr>
      <xdr:spPr bwMode="auto">
        <a:xfrm flipV="1">
          <a:off x="4409440" y="7237176"/>
          <a:ext cx="57912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054600" y="665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4937760" y="6806915"/>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166136</xdr:rowOff>
    </xdr:from>
    <xdr:to>
      <xdr:col>26</xdr:col>
      <xdr:colOff>50800</xdr:colOff>
      <xdr:row>37</xdr:row>
      <xdr:rowOff>270104</xdr:rowOff>
    </xdr:to>
    <xdr:cxnSp macro="">
      <xdr:nvCxnSpPr>
        <xdr:cNvPr id="111" name="直線コネクタ 110"/>
        <xdr:cNvCxnSpPr/>
      </xdr:nvCxnSpPr>
      <xdr:spPr bwMode="auto">
        <a:xfrm>
          <a:off x="3802380" y="7146056"/>
          <a:ext cx="607060" cy="103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358640" y="6800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074160" y="656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85075</xdr:rowOff>
    </xdr:from>
    <xdr:to>
      <xdr:col>22</xdr:col>
      <xdr:colOff>114300</xdr:colOff>
      <xdr:row>37</xdr:row>
      <xdr:rowOff>166136</xdr:rowOff>
    </xdr:to>
    <xdr:cxnSp macro="">
      <xdr:nvCxnSpPr>
        <xdr:cNvPr id="114" name="直線コネクタ 113"/>
        <xdr:cNvCxnSpPr/>
      </xdr:nvCxnSpPr>
      <xdr:spPr bwMode="auto">
        <a:xfrm>
          <a:off x="3187700" y="7064995"/>
          <a:ext cx="61468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3751580" y="67635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467100" y="653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144876</xdr:rowOff>
    </xdr:from>
    <xdr:to>
      <xdr:col>18</xdr:col>
      <xdr:colOff>177800</xdr:colOff>
      <xdr:row>37</xdr:row>
      <xdr:rowOff>85075</xdr:rowOff>
    </xdr:to>
    <xdr:cxnSp macro="">
      <xdr:nvCxnSpPr>
        <xdr:cNvPr id="117" name="直線コネクタ 116"/>
        <xdr:cNvCxnSpPr/>
      </xdr:nvCxnSpPr>
      <xdr:spPr bwMode="auto">
        <a:xfrm>
          <a:off x="2565400" y="6957156"/>
          <a:ext cx="622300" cy="107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144520" y="6741170"/>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2852420" y="651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514600" y="6736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230120" y="650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206456</xdr:rowOff>
    </xdr:from>
    <xdr:to>
      <xdr:col>29</xdr:col>
      <xdr:colOff>177800</xdr:colOff>
      <xdr:row>37</xdr:row>
      <xdr:rowOff>308056</xdr:rowOff>
    </xdr:to>
    <xdr:sp macro="" textlink="">
      <xdr:nvSpPr>
        <xdr:cNvPr id="127" name="楕円 126"/>
        <xdr:cNvSpPr/>
      </xdr:nvSpPr>
      <xdr:spPr bwMode="auto">
        <a:xfrm>
          <a:off x="4937760" y="7186376"/>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178533</xdr:rowOff>
    </xdr:from>
    <xdr:ext cx="762000" cy="259045"/>
    <xdr:sp macro="" textlink="">
      <xdr:nvSpPr>
        <xdr:cNvPr id="128" name="人口1人当たり決算額の推移該当値テキスト445"/>
        <xdr:cNvSpPr txBox="1"/>
      </xdr:nvSpPr>
      <xdr:spPr>
        <a:xfrm>
          <a:off x="5054600" y="715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219304</xdr:rowOff>
    </xdr:from>
    <xdr:to>
      <xdr:col>26</xdr:col>
      <xdr:colOff>101600</xdr:colOff>
      <xdr:row>37</xdr:row>
      <xdr:rowOff>320904</xdr:rowOff>
    </xdr:to>
    <xdr:sp macro="" textlink="">
      <xdr:nvSpPr>
        <xdr:cNvPr id="129" name="楕円 128"/>
        <xdr:cNvSpPr/>
      </xdr:nvSpPr>
      <xdr:spPr bwMode="auto">
        <a:xfrm>
          <a:off x="4358640" y="719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305681</xdr:rowOff>
    </xdr:from>
    <xdr:ext cx="736600" cy="259045"/>
    <xdr:sp macro="" textlink="">
      <xdr:nvSpPr>
        <xdr:cNvPr id="130" name="テキスト ボックス 129"/>
        <xdr:cNvSpPr txBox="1"/>
      </xdr:nvSpPr>
      <xdr:spPr>
        <a:xfrm>
          <a:off x="4074160" y="728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115336</xdr:rowOff>
    </xdr:from>
    <xdr:to>
      <xdr:col>22</xdr:col>
      <xdr:colOff>165100</xdr:colOff>
      <xdr:row>37</xdr:row>
      <xdr:rowOff>216936</xdr:rowOff>
    </xdr:to>
    <xdr:sp macro="" textlink="">
      <xdr:nvSpPr>
        <xdr:cNvPr id="131" name="楕円 130"/>
        <xdr:cNvSpPr/>
      </xdr:nvSpPr>
      <xdr:spPr bwMode="auto">
        <a:xfrm>
          <a:off x="3751580" y="7095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201713</xdr:rowOff>
    </xdr:from>
    <xdr:ext cx="762000" cy="259045"/>
    <xdr:sp macro="" textlink="">
      <xdr:nvSpPr>
        <xdr:cNvPr id="132" name="テキスト ボックス 131"/>
        <xdr:cNvSpPr txBox="1"/>
      </xdr:nvSpPr>
      <xdr:spPr>
        <a:xfrm>
          <a:off x="3467100" y="718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34275</xdr:rowOff>
    </xdr:from>
    <xdr:to>
      <xdr:col>19</xdr:col>
      <xdr:colOff>38100</xdr:colOff>
      <xdr:row>37</xdr:row>
      <xdr:rowOff>135875</xdr:rowOff>
    </xdr:to>
    <xdr:sp macro="" textlink="">
      <xdr:nvSpPr>
        <xdr:cNvPr id="133" name="楕円 132"/>
        <xdr:cNvSpPr/>
      </xdr:nvSpPr>
      <xdr:spPr bwMode="auto">
        <a:xfrm>
          <a:off x="3144520" y="7014195"/>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120652</xdr:rowOff>
    </xdr:from>
    <xdr:ext cx="762000" cy="259045"/>
    <xdr:sp macro="" textlink="">
      <xdr:nvSpPr>
        <xdr:cNvPr id="134" name="テキスト ボックス 133"/>
        <xdr:cNvSpPr txBox="1"/>
      </xdr:nvSpPr>
      <xdr:spPr>
        <a:xfrm>
          <a:off x="2852420" y="71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94076</xdr:rowOff>
    </xdr:from>
    <xdr:to>
      <xdr:col>15</xdr:col>
      <xdr:colOff>101600</xdr:colOff>
      <xdr:row>37</xdr:row>
      <xdr:rowOff>24226</xdr:rowOff>
    </xdr:to>
    <xdr:sp macro="" textlink="">
      <xdr:nvSpPr>
        <xdr:cNvPr id="135" name="楕円 134"/>
        <xdr:cNvSpPr/>
      </xdr:nvSpPr>
      <xdr:spPr bwMode="auto">
        <a:xfrm>
          <a:off x="2514600" y="6906356"/>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9003</xdr:rowOff>
    </xdr:from>
    <xdr:ext cx="762000" cy="259045"/>
    <xdr:sp macro="" textlink="">
      <xdr:nvSpPr>
        <xdr:cNvPr id="136" name="テキスト ボックス 135"/>
        <xdr:cNvSpPr txBox="1"/>
      </xdr:nvSpPr>
      <xdr:spPr>
        <a:xfrm>
          <a:off x="2230120" y="69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469,960
460,550
518.14
173,533,121
165,925,591
786,527
101,600,797
139,455,551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078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084955" y="5056657"/>
          <a:ext cx="1270" cy="149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137660" y="65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020820" y="6548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137660" y="48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020820" y="5056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54775</xdr:rowOff>
    </xdr:from>
    <xdr:to>
      <xdr:col>24</xdr:col>
      <xdr:colOff>63500</xdr:colOff>
      <xdr:row>36</xdr:row>
      <xdr:rowOff>88570</xdr:rowOff>
    </xdr:to>
    <xdr:cxnSp macro="">
      <xdr:nvCxnSpPr>
        <xdr:cNvPr id="61" name="直線コネクタ 60"/>
        <xdr:cNvCxnSpPr/>
      </xdr:nvCxnSpPr>
      <xdr:spPr>
        <a:xfrm flipV="1">
          <a:off x="3355340" y="6089815"/>
          <a:ext cx="73152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137660" y="571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036060" y="5867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138062</xdr:rowOff>
    </xdr:from>
    <xdr:to>
      <xdr:col>19</xdr:col>
      <xdr:colOff>177800</xdr:colOff>
      <xdr:row>36</xdr:row>
      <xdr:rowOff>88570</xdr:rowOff>
    </xdr:to>
    <xdr:cxnSp macro="">
      <xdr:nvCxnSpPr>
        <xdr:cNvPr id="64" name="直線コネクタ 63"/>
        <xdr:cNvCxnSpPr/>
      </xdr:nvCxnSpPr>
      <xdr:spPr>
        <a:xfrm>
          <a:off x="2565400" y="6005462"/>
          <a:ext cx="789940" cy="1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312160" y="5868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118631" y="56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65557</xdr:rowOff>
    </xdr:from>
    <xdr:to>
      <xdr:col>15</xdr:col>
      <xdr:colOff>50800</xdr:colOff>
      <xdr:row>35</xdr:row>
      <xdr:rowOff>138062</xdr:rowOff>
    </xdr:to>
    <xdr:cxnSp macro="">
      <xdr:nvCxnSpPr>
        <xdr:cNvPr id="67" name="直線コネクタ 66"/>
        <xdr:cNvCxnSpPr/>
      </xdr:nvCxnSpPr>
      <xdr:spPr>
        <a:xfrm>
          <a:off x="1790700" y="5932957"/>
          <a:ext cx="7747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514600" y="58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343931" y="56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49213</xdr:rowOff>
    </xdr:from>
    <xdr:to>
      <xdr:col>10</xdr:col>
      <xdr:colOff>114300</xdr:colOff>
      <xdr:row>35</xdr:row>
      <xdr:rowOff>65557</xdr:rowOff>
    </xdr:to>
    <xdr:cxnSp macro="">
      <xdr:nvCxnSpPr>
        <xdr:cNvPr id="70" name="直線コネクタ 69"/>
        <xdr:cNvCxnSpPr/>
      </xdr:nvCxnSpPr>
      <xdr:spPr>
        <a:xfrm>
          <a:off x="1008380" y="5916613"/>
          <a:ext cx="78232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739900" y="5866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546371" y="56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965200" y="58730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771671" y="59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3975</xdr:rowOff>
    </xdr:from>
    <xdr:to>
      <xdr:col>24</xdr:col>
      <xdr:colOff>114300</xdr:colOff>
      <xdr:row>36</xdr:row>
      <xdr:rowOff>105575</xdr:rowOff>
    </xdr:to>
    <xdr:sp macro="" textlink="">
      <xdr:nvSpPr>
        <xdr:cNvPr id="80" name="楕円 79"/>
        <xdr:cNvSpPr/>
      </xdr:nvSpPr>
      <xdr:spPr>
        <a:xfrm>
          <a:off x="4036060" y="60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153852</xdr:rowOff>
    </xdr:from>
    <xdr:ext cx="534377" cy="259045"/>
    <xdr:sp macro="" textlink="">
      <xdr:nvSpPr>
        <xdr:cNvPr id="81" name="人件費該当値テキスト"/>
        <xdr:cNvSpPr txBox="1"/>
      </xdr:nvSpPr>
      <xdr:spPr>
        <a:xfrm>
          <a:off x="4137660" y="60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37770</xdr:rowOff>
    </xdr:from>
    <xdr:to>
      <xdr:col>20</xdr:col>
      <xdr:colOff>38100</xdr:colOff>
      <xdr:row>36</xdr:row>
      <xdr:rowOff>139370</xdr:rowOff>
    </xdr:to>
    <xdr:sp macro="" textlink="">
      <xdr:nvSpPr>
        <xdr:cNvPr id="82" name="楕円 81"/>
        <xdr:cNvSpPr/>
      </xdr:nvSpPr>
      <xdr:spPr>
        <a:xfrm>
          <a:off x="3312160" y="6072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130497</xdr:rowOff>
    </xdr:from>
    <xdr:ext cx="534377" cy="259045"/>
    <xdr:sp macro="" textlink="">
      <xdr:nvSpPr>
        <xdr:cNvPr id="83" name="テキスト ボックス 82"/>
        <xdr:cNvSpPr txBox="1"/>
      </xdr:nvSpPr>
      <xdr:spPr>
        <a:xfrm>
          <a:off x="3118631" y="61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87262</xdr:rowOff>
    </xdr:from>
    <xdr:to>
      <xdr:col>15</xdr:col>
      <xdr:colOff>101600</xdr:colOff>
      <xdr:row>36</xdr:row>
      <xdr:rowOff>17412</xdr:rowOff>
    </xdr:to>
    <xdr:sp macro="" textlink="">
      <xdr:nvSpPr>
        <xdr:cNvPr id="84" name="楕円 83"/>
        <xdr:cNvSpPr/>
      </xdr:nvSpPr>
      <xdr:spPr>
        <a:xfrm>
          <a:off x="2514600" y="5954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8539</xdr:rowOff>
    </xdr:from>
    <xdr:ext cx="534377" cy="259045"/>
    <xdr:sp macro="" textlink="">
      <xdr:nvSpPr>
        <xdr:cNvPr id="85" name="テキスト ボックス 84"/>
        <xdr:cNvSpPr txBox="1"/>
      </xdr:nvSpPr>
      <xdr:spPr>
        <a:xfrm>
          <a:off x="2343931" y="60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14757</xdr:rowOff>
    </xdr:from>
    <xdr:to>
      <xdr:col>10</xdr:col>
      <xdr:colOff>165100</xdr:colOff>
      <xdr:row>35</xdr:row>
      <xdr:rowOff>116357</xdr:rowOff>
    </xdr:to>
    <xdr:sp macro="" textlink="">
      <xdr:nvSpPr>
        <xdr:cNvPr id="86" name="楕円 85"/>
        <xdr:cNvSpPr/>
      </xdr:nvSpPr>
      <xdr:spPr>
        <a:xfrm>
          <a:off x="1739900" y="58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107484</xdr:rowOff>
    </xdr:from>
    <xdr:ext cx="534377" cy="259045"/>
    <xdr:sp macro="" textlink="">
      <xdr:nvSpPr>
        <xdr:cNvPr id="87" name="テキスト ボックス 86"/>
        <xdr:cNvSpPr txBox="1"/>
      </xdr:nvSpPr>
      <xdr:spPr>
        <a:xfrm>
          <a:off x="1546371" y="59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169863</xdr:rowOff>
    </xdr:from>
    <xdr:to>
      <xdr:col>6</xdr:col>
      <xdr:colOff>38100</xdr:colOff>
      <xdr:row>35</xdr:row>
      <xdr:rowOff>100013</xdr:rowOff>
    </xdr:to>
    <xdr:sp macro="" textlink="">
      <xdr:nvSpPr>
        <xdr:cNvPr id="88" name="楕円 87"/>
        <xdr:cNvSpPr/>
      </xdr:nvSpPr>
      <xdr:spPr>
        <a:xfrm>
          <a:off x="965200" y="58696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116540</xdr:rowOff>
    </xdr:from>
    <xdr:ext cx="534377" cy="259045"/>
    <xdr:sp macro="" textlink="">
      <xdr:nvSpPr>
        <xdr:cNvPr id="89" name="テキスト ボックス 88"/>
        <xdr:cNvSpPr txBox="1"/>
      </xdr:nvSpPr>
      <xdr:spPr>
        <a:xfrm>
          <a:off x="771671" y="56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084955" y="8476259"/>
          <a:ext cx="1270" cy="139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137660" y="98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020820" y="9875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137660" y="825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020820" y="8476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54369</xdr:rowOff>
    </xdr:from>
    <xdr:to>
      <xdr:col>24</xdr:col>
      <xdr:colOff>63500</xdr:colOff>
      <xdr:row>58</xdr:row>
      <xdr:rowOff>69583</xdr:rowOff>
    </xdr:to>
    <xdr:cxnSp macro="">
      <xdr:nvCxnSpPr>
        <xdr:cNvPr id="119" name="直線コネクタ 118"/>
        <xdr:cNvCxnSpPr/>
      </xdr:nvCxnSpPr>
      <xdr:spPr>
        <a:xfrm flipV="1">
          <a:off x="3355340" y="9777489"/>
          <a:ext cx="73152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137660" y="9500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036060" y="96449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69583</xdr:rowOff>
    </xdr:from>
    <xdr:to>
      <xdr:col>19</xdr:col>
      <xdr:colOff>177800</xdr:colOff>
      <xdr:row>58</xdr:row>
      <xdr:rowOff>71298</xdr:rowOff>
    </xdr:to>
    <xdr:cxnSp macro="">
      <xdr:nvCxnSpPr>
        <xdr:cNvPr id="122" name="直線コネクタ 121"/>
        <xdr:cNvCxnSpPr/>
      </xdr:nvCxnSpPr>
      <xdr:spPr>
        <a:xfrm flipV="1">
          <a:off x="2565400" y="9792703"/>
          <a:ext cx="78994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312160" y="9674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118631" y="94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71298</xdr:rowOff>
    </xdr:from>
    <xdr:to>
      <xdr:col>15</xdr:col>
      <xdr:colOff>50800</xdr:colOff>
      <xdr:row>58</xdr:row>
      <xdr:rowOff>91301</xdr:rowOff>
    </xdr:to>
    <xdr:cxnSp macro="">
      <xdr:nvCxnSpPr>
        <xdr:cNvPr id="125" name="直線コネクタ 124"/>
        <xdr:cNvCxnSpPr/>
      </xdr:nvCxnSpPr>
      <xdr:spPr>
        <a:xfrm flipV="1">
          <a:off x="1790700" y="9794418"/>
          <a:ext cx="7747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514600" y="9659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343931" y="94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87058</xdr:rowOff>
    </xdr:from>
    <xdr:to>
      <xdr:col>10</xdr:col>
      <xdr:colOff>114300</xdr:colOff>
      <xdr:row>58</xdr:row>
      <xdr:rowOff>91301</xdr:rowOff>
    </xdr:to>
    <xdr:cxnSp macro="">
      <xdr:nvCxnSpPr>
        <xdr:cNvPr id="128" name="直線コネクタ 127"/>
        <xdr:cNvCxnSpPr/>
      </xdr:nvCxnSpPr>
      <xdr:spPr>
        <a:xfrm>
          <a:off x="1008380" y="9810178"/>
          <a:ext cx="78232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739900" y="9668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546371" y="94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965200" y="96710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771671" y="94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3569</xdr:rowOff>
    </xdr:from>
    <xdr:to>
      <xdr:col>24</xdr:col>
      <xdr:colOff>114300</xdr:colOff>
      <xdr:row>58</xdr:row>
      <xdr:rowOff>105169</xdr:rowOff>
    </xdr:to>
    <xdr:sp macro="" textlink="">
      <xdr:nvSpPr>
        <xdr:cNvPr id="138" name="楕円 137"/>
        <xdr:cNvSpPr/>
      </xdr:nvSpPr>
      <xdr:spPr>
        <a:xfrm>
          <a:off x="4036060" y="97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89946</xdr:rowOff>
    </xdr:from>
    <xdr:ext cx="534377" cy="259045"/>
    <xdr:sp macro="" textlink="">
      <xdr:nvSpPr>
        <xdr:cNvPr id="139" name="物件費該当値テキスト"/>
        <xdr:cNvSpPr txBox="1"/>
      </xdr:nvSpPr>
      <xdr:spPr>
        <a:xfrm>
          <a:off x="4137660" y="96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18783</xdr:rowOff>
    </xdr:from>
    <xdr:to>
      <xdr:col>20</xdr:col>
      <xdr:colOff>38100</xdr:colOff>
      <xdr:row>58</xdr:row>
      <xdr:rowOff>120383</xdr:rowOff>
    </xdr:to>
    <xdr:sp macro="" textlink="">
      <xdr:nvSpPr>
        <xdr:cNvPr id="140" name="楕円 139"/>
        <xdr:cNvSpPr/>
      </xdr:nvSpPr>
      <xdr:spPr>
        <a:xfrm>
          <a:off x="3312160" y="97419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111510</xdr:rowOff>
    </xdr:from>
    <xdr:ext cx="534377" cy="259045"/>
    <xdr:sp macro="" textlink="">
      <xdr:nvSpPr>
        <xdr:cNvPr id="141" name="テキスト ボックス 140"/>
        <xdr:cNvSpPr txBox="1"/>
      </xdr:nvSpPr>
      <xdr:spPr>
        <a:xfrm>
          <a:off x="3118631" y="98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20498</xdr:rowOff>
    </xdr:from>
    <xdr:to>
      <xdr:col>15</xdr:col>
      <xdr:colOff>101600</xdr:colOff>
      <xdr:row>58</xdr:row>
      <xdr:rowOff>122098</xdr:rowOff>
    </xdr:to>
    <xdr:sp macro="" textlink="">
      <xdr:nvSpPr>
        <xdr:cNvPr id="142" name="楕円 141"/>
        <xdr:cNvSpPr/>
      </xdr:nvSpPr>
      <xdr:spPr>
        <a:xfrm>
          <a:off x="2514600" y="97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113225</xdr:rowOff>
    </xdr:from>
    <xdr:ext cx="534377" cy="259045"/>
    <xdr:sp macro="" textlink="">
      <xdr:nvSpPr>
        <xdr:cNvPr id="143" name="テキスト ボックス 142"/>
        <xdr:cNvSpPr txBox="1"/>
      </xdr:nvSpPr>
      <xdr:spPr>
        <a:xfrm>
          <a:off x="2343931" y="98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40501</xdr:rowOff>
    </xdr:from>
    <xdr:to>
      <xdr:col>10</xdr:col>
      <xdr:colOff>165100</xdr:colOff>
      <xdr:row>58</xdr:row>
      <xdr:rowOff>142101</xdr:rowOff>
    </xdr:to>
    <xdr:sp macro="" textlink="">
      <xdr:nvSpPr>
        <xdr:cNvPr id="144" name="楕円 143"/>
        <xdr:cNvSpPr/>
      </xdr:nvSpPr>
      <xdr:spPr>
        <a:xfrm>
          <a:off x="1739900" y="97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133228</xdr:rowOff>
    </xdr:from>
    <xdr:ext cx="534377" cy="259045"/>
    <xdr:sp macro="" textlink="">
      <xdr:nvSpPr>
        <xdr:cNvPr id="145" name="テキスト ボックス 144"/>
        <xdr:cNvSpPr txBox="1"/>
      </xdr:nvSpPr>
      <xdr:spPr>
        <a:xfrm>
          <a:off x="1546371" y="98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36258</xdr:rowOff>
    </xdr:from>
    <xdr:to>
      <xdr:col>6</xdr:col>
      <xdr:colOff>38100</xdr:colOff>
      <xdr:row>58</xdr:row>
      <xdr:rowOff>137858</xdr:rowOff>
    </xdr:to>
    <xdr:sp macro="" textlink="">
      <xdr:nvSpPr>
        <xdr:cNvPr id="146" name="楕円 145"/>
        <xdr:cNvSpPr/>
      </xdr:nvSpPr>
      <xdr:spPr>
        <a:xfrm>
          <a:off x="965200" y="97593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128985</xdr:rowOff>
    </xdr:from>
    <xdr:ext cx="534377" cy="259045"/>
    <xdr:sp macro="" textlink="">
      <xdr:nvSpPr>
        <xdr:cNvPr id="147" name="テキスト ボックス 146"/>
        <xdr:cNvSpPr txBox="1"/>
      </xdr:nvSpPr>
      <xdr:spPr>
        <a:xfrm>
          <a:off x="771671" y="98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46749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71961" y="12885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71961" y="125661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71961" y="122433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078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07841" y="116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084955" y="11733639"/>
          <a:ext cx="1270" cy="15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137660" y="1331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020820" y="1330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137660" y="115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020820" y="11733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108894</xdr:rowOff>
    </xdr:from>
    <xdr:to>
      <xdr:col>24</xdr:col>
      <xdr:colOff>63500</xdr:colOff>
      <xdr:row>77</xdr:row>
      <xdr:rowOff>111832</xdr:rowOff>
    </xdr:to>
    <xdr:cxnSp macro="">
      <xdr:nvCxnSpPr>
        <xdr:cNvPr id="178" name="直線コネクタ 177"/>
        <xdr:cNvCxnSpPr/>
      </xdr:nvCxnSpPr>
      <xdr:spPr>
        <a:xfrm>
          <a:off x="3355340" y="13017174"/>
          <a:ext cx="73152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137660" y="1268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036060" y="12834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103777</xdr:rowOff>
    </xdr:from>
    <xdr:to>
      <xdr:col>19</xdr:col>
      <xdr:colOff>177800</xdr:colOff>
      <xdr:row>77</xdr:row>
      <xdr:rowOff>108894</xdr:rowOff>
    </xdr:to>
    <xdr:cxnSp macro="">
      <xdr:nvCxnSpPr>
        <xdr:cNvPr id="181" name="直線コネクタ 180"/>
        <xdr:cNvCxnSpPr/>
      </xdr:nvCxnSpPr>
      <xdr:spPr>
        <a:xfrm>
          <a:off x="2565400" y="13012057"/>
          <a:ext cx="78994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312160" y="128430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150948" y="1262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100947</xdr:rowOff>
    </xdr:from>
    <xdr:to>
      <xdr:col>15</xdr:col>
      <xdr:colOff>50800</xdr:colOff>
      <xdr:row>77</xdr:row>
      <xdr:rowOff>103777</xdr:rowOff>
    </xdr:to>
    <xdr:cxnSp macro="">
      <xdr:nvCxnSpPr>
        <xdr:cNvPr id="184" name="直線コネクタ 183"/>
        <xdr:cNvCxnSpPr/>
      </xdr:nvCxnSpPr>
      <xdr:spPr>
        <a:xfrm>
          <a:off x="1790700" y="13009227"/>
          <a:ext cx="7747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514600" y="12855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353388" y="126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94197</xdr:rowOff>
    </xdr:from>
    <xdr:to>
      <xdr:col>10</xdr:col>
      <xdr:colOff>114300</xdr:colOff>
      <xdr:row>77</xdr:row>
      <xdr:rowOff>100947</xdr:rowOff>
    </xdr:to>
    <xdr:cxnSp macro="">
      <xdr:nvCxnSpPr>
        <xdr:cNvPr id="187" name="直線コネクタ 186"/>
        <xdr:cNvCxnSpPr/>
      </xdr:nvCxnSpPr>
      <xdr:spPr>
        <a:xfrm>
          <a:off x="1008380" y="13002477"/>
          <a:ext cx="78232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739900" y="12862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578688" y="1264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965200" y="12870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03988" y="126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61032</xdr:rowOff>
    </xdr:from>
    <xdr:to>
      <xdr:col>24</xdr:col>
      <xdr:colOff>114300</xdr:colOff>
      <xdr:row>77</xdr:row>
      <xdr:rowOff>162632</xdr:rowOff>
    </xdr:to>
    <xdr:sp macro="" textlink="">
      <xdr:nvSpPr>
        <xdr:cNvPr id="197" name="楕円 196"/>
        <xdr:cNvSpPr/>
      </xdr:nvSpPr>
      <xdr:spPr>
        <a:xfrm>
          <a:off x="4036060" y="129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39459</xdr:rowOff>
    </xdr:from>
    <xdr:ext cx="469744" cy="259045"/>
    <xdr:sp macro="" textlink="">
      <xdr:nvSpPr>
        <xdr:cNvPr id="198" name="維持補修費該当値テキスト"/>
        <xdr:cNvSpPr txBox="1"/>
      </xdr:nvSpPr>
      <xdr:spPr>
        <a:xfrm>
          <a:off x="4137660" y="1294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58094</xdr:rowOff>
    </xdr:from>
    <xdr:to>
      <xdr:col>20</xdr:col>
      <xdr:colOff>38100</xdr:colOff>
      <xdr:row>77</xdr:row>
      <xdr:rowOff>159694</xdr:rowOff>
    </xdr:to>
    <xdr:sp macro="" textlink="">
      <xdr:nvSpPr>
        <xdr:cNvPr id="199" name="楕円 198"/>
        <xdr:cNvSpPr/>
      </xdr:nvSpPr>
      <xdr:spPr>
        <a:xfrm>
          <a:off x="3312160" y="129663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150821</xdr:rowOff>
    </xdr:from>
    <xdr:ext cx="469744" cy="259045"/>
    <xdr:sp macro="" textlink="">
      <xdr:nvSpPr>
        <xdr:cNvPr id="200" name="テキスト ボックス 199"/>
        <xdr:cNvSpPr txBox="1"/>
      </xdr:nvSpPr>
      <xdr:spPr>
        <a:xfrm>
          <a:off x="3150948" y="130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52977</xdr:rowOff>
    </xdr:from>
    <xdr:to>
      <xdr:col>15</xdr:col>
      <xdr:colOff>101600</xdr:colOff>
      <xdr:row>77</xdr:row>
      <xdr:rowOff>154577</xdr:rowOff>
    </xdr:to>
    <xdr:sp macro="" textlink="">
      <xdr:nvSpPr>
        <xdr:cNvPr id="201" name="楕円 200"/>
        <xdr:cNvSpPr/>
      </xdr:nvSpPr>
      <xdr:spPr>
        <a:xfrm>
          <a:off x="2514600" y="129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145704</xdr:rowOff>
    </xdr:from>
    <xdr:ext cx="469744" cy="259045"/>
    <xdr:sp macro="" textlink="">
      <xdr:nvSpPr>
        <xdr:cNvPr id="202" name="テキスト ボックス 201"/>
        <xdr:cNvSpPr txBox="1"/>
      </xdr:nvSpPr>
      <xdr:spPr>
        <a:xfrm>
          <a:off x="2353388"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50147</xdr:rowOff>
    </xdr:from>
    <xdr:to>
      <xdr:col>10</xdr:col>
      <xdr:colOff>165100</xdr:colOff>
      <xdr:row>77</xdr:row>
      <xdr:rowOff>151747</xdr:rowOff>
    </xdr:to>
    <xdr:sp macro="" textlink="">
      <xdr:nvSpPr>
        <xdr:cNvPr id="203" name="楕円 202"/>
        <xdr:cNvSpPr/>
      </xdr:nvSpPr>
      <xdr:spPr>
        <a:xfrm>
          <a:off x="1739900" y="129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142874</xdr:rowOff>
    </xdr:from>
    <xdr:ext cx="469744" cy="259045"/>
    <xdr:sp macro="" textlink="">
      <xdr:nvSpPr>
        <xdr:cNvPr id="204" name="テキスト ボックス 203"/>
        <xdr:cNvSpPr txBox="1"/>
      </xdr:nvSpPr>
      <xdr:spPr>
        <a:xfrm>
          <a:off x="1578688" y="1305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43397</xdr:rowOff>
    </xdr:from>
    <xdr:to>
      <xdr:col>6</xdr:col>
      <xdr:colOff>38100</xdr:colOff>
      <xdr:row>77</xdr:row>
      <xdr:rowOff>144997</xdr:rowOff>
    </xdr:to>
    <xdr:sp macro="" textlink="">
      <xdr:nvSpPr>
        <xdr:cNvPr id="205" name="楕円 204"/>
        <xdr:cNvSpPr/>
      </xdr:nvSpPr>
      <xdr:spPr>
        <a:xfrm>
          <a:off x="965200" y="12951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136124</xdr:rowOff>
    </xdr:from>
    <xdr:ext cx="469744" cy="259045"/>
    <xdr:sp macro="" textlink="">
      <xdr:nvSpPr>
        <xdr:cNvPr id="206" name="テキスト ボックス 205"/>
        <xdr:cNvSpPr txBox="1"/>
      </xdr:nvSpPr>
      <xdr:spPr>
        <a:xfrm>
          <a:off x="803988" y="1304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084955" y="15210828"/>
          <a:ext cx="1270" cy="13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137660" y="165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020820" y="16531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137660" y="1498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020820" y="15210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66611</xdr:rowOff>
    </xdr:from>
    <xdr:to>
      <xdr:col>24</xdr:col>
      <xdr:colOff>63500</xdr:colOff>
      <xdr:row>96</xdr:row>
      <xdr:rowOff>66700</xdr:rowOff>
    </xdr:to>
    <xdr:cxnSp macro="">
      <xdr:nvCxnSpPr>
        <xdr:cNvPr id="236" name="直線コネクタ 235"/>
        <xdr:cNvCxnSpPr/>
      </xdr:nvCxnSpPr>
      <xdr:spPr>
        <a:xfrm>
          <a:off x="3355340" y="16160051"/>
          <a:ext cx="73152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137660" y="15840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036060" y="1598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66611</xdr:rowOff>
    </xdr:from>
    <xdr:to>
      <xdr:col>19</xdr:col>
      <xdr:colOff>177800</xdr:colOff>
      <xdr:row>96</xdr:row>
      <xdr:rowOff>80696</xdr:rowOff>
    </xdr:to>
    <xdr:cxnSp macro="">
      <xdr:nvCxnSpPr>
        <xdr:cNvPr id="239" name="直線コネクタ 238"/>
        <xdr:cNvCxnSpPr/>
      </xdr:nvCxnSpPr>
      <xdr:spPr>
        <a:xfrm flipV="1">
          <a:off x="2565400" y="16160051"/>
          <a:ext cx="78994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312160" y="15976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086315" y="157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80696</xdr:rowOff>
    </xdr:from>
    <xdr:to>
      <xdr:col>15</xdr:col>
      <xdr:colOff>50800</xdr:colOff>
      <xdr:row>96</xdr:row>
      <xdr:rowOff>123940</xdr:rowOff>
    </xdr:to>
    <xdr:cxnSp macro="">
      <xdr:nvCxnSpPr>
        <xdr:cNvPr id="242" name="直線コネクタ 241"/>
        <xdr:cNvCxnSpPr/>
      </xdr:nvCxnSpPr>
      <xdr:spPr>
        <a:xfrm flipV="1">
          <a:off x="1790700" y="16174136"/>
          <a:ext cx="7747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514600" y="16002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311615" y="1578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123940</xdr:rowOff>
    </xdr:from>
    <xdr:to>
      <xdr:col>10</xdr:col>
      <xdr:colOff>114300</xdr:colOff>
      <xdr:row>96</xdr:row>
      <xdr:rowOff>127495</xdr:rowOff>
    </xdr:to>
    <xdr:cxnSp macro="">
      <xdr:nvCxnSpPr>
        <xdr:cNvPr id="245" name="直線コネクタ 244"/>
        <xdr:cNvCxnSpPr/>
      </xdr:nvCxnSpPr>
      <xdr:spPr>
        <a:xfrm flipV="1">
          <a:off x="1008380" y="16217380"/>
          <a:ext cx="78232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739900" y="16067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514055" y="1584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965200" y="16101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771671" y="158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15900</xdr:rowOff>
    </xdr:from>
    <xdr:to>
      <xdr:col>24</xdr:col>
      <xdr:colOff>114300</xdr:colOff>
      <xdr:row>96</xdr:row>
      <xdr:rowOff>117500</xdr:rowOff>
    </xdr:to>
    <xdr:sp macro="" textlink="">
      <xdr:nvSpPr>
        <xdr:cNvPr id="255" name="楕円 254"/>
        <xdr:cNvSpPr/>
      </xdr:nvSpPr>
      <xdr:spPr>
        <a:xfrm>
          <a:off x="4036060" y="161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165777</xdr:rowOff>
    </xdr:from>
    <xdr:ext cx="534377" cy="259045"/>
    <xdr:sp macro="" textlink="">
      <xdr:nvSpPr>
        <xdr:cNvPr id="256" name="扶助費該当値テキスト"/>
        <xdr:cNvSpPr txBox="1"/>
      </xdr:nvSpPr>
      <xdr:spPr>
        <a:xfrm>
          <a:off x="4137660" y="160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15811</xdr:rowOff>
    </xdr:from>
    <xdr:to>
      <xdr:col>20</xdr:col>
      <xdr:colOff>38100</xdr:colOff>
      <xdr:row>96</xdr:row>
      <xdr:rowOff>117411</xdr:rowOff>
    </xdr:to>
    <xdr:sp macro="" textlink="">
      <xdr:nvSpPr>
        <xdr:cNvPr id="257" name="楕円 256"/>
        <xdr:cNvSpPr/>
      </xdr:nvSpPr>
      <xdr:spPr>
        <a:xfrm>
          <a:off x="3312160" y="161092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108538</xdr:rowOff>
    </xdr:from>
    <xdr:ext cx="534377" cy="259045"/>
    <xdr:sp macro="" textlink="">
      <xdr:nvSpPr>
        <xdr:cNvPr id="258" name="テキスト ボックス 257"/>
        <xdr:cNvSpPr txBox="1"/>
      </xdr:nvSpPr>
      <xdr:spPr>
        <a:xfrm>
          <a:off x="3118631" y="1620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29896</xdr:rowOff>
    </xdr:from>
    <xdr:to>
      <xdr:col>15</xdr:col>
      <xdr:colOff>101600</xdr:colOff>
      <xdr:row>96</xdr:row>
      <xdr:rowOff>131496</xdr:rowOff>
    </xdr:to>
    <xdr:sp macro="" textlink="">
      <xdr:nvSpPr>
        <xdr:cNvPr id="259" name="楕円 258"/>
        <xdr:cNvSpPr/>
      </xdr:nvSpPr>
      <xdr:spPr>
        <a:xfrm>
          <a:off x="2514600" y="161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122623</xdr:rowOff>
    </xdr:from>
    <xdr:ext cx="534377" cy="259045"/>
    <xdr:sp macro="" textlink="">
      <xdr:nvSpPr>
        <xdr:cNvPr id="260" name="テキスト ボックス 259"/>
        <xdr:cNvSpPr txBox="1"/>
      </xdr:nvSpPr>
      <xdr:spPr>
        <a:xfrm>
          <a:off x="2343931" y="162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73140</xdr:rowOff>
    </xdr:from>
    <xdr:to>
      <xdr:col>10</xdr:col>
      <xdr:colOff>165100</xdr:colOff>
      <xdr:row>97</xdr:row>
      <xdr:rowOff>3290</xdr:rowOff>
    </xdr:to>
    <xdr:sp macro="" textlink="">
      <xdr:nvSpPr>
        <xdr:cNvPr id="261" name="楕円 260"/>
        <xdr:cNvSpPr/>
      </xdr:nvSpPr>
      <xdr:spPr>
        <a:xfrm>
          <a:off x="1739900" y="1616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165867</xdr:rowOff>
    </xdr:from>
    <xdr:ext cx="534377" cy="259045"/>
    <xdr:sp macro="" textlink="">
      <xdr:nvSpPr>
        <xdr:cNvPr id="262" name="テキスト ボックス 261"/>
        <xdr:cNvSpPr txBox="1"/>
      </xdr:nvSpPr>
      <xdr:spPr>
        <a:xfrm>
          <a:off x="1546371" y="1625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76695</xdr:rowOff>
    </xdr:from>
    <xdr:to>
      <xdr:col>6</xdr:col>
      <xdr:colOff>38100</xdr:colOff>
      <xdr:row>97</xdr:row>
      <xdr:rowOff>6845</xdr:rowOff>
    </xdr:to>
    <xdr:sp macro="" textlink="">
      <xdr:nvSpPr>
        <xdr:cNvPr id="263" name="楕円 262"/>
        <xdr:cNvSpPr/>
      </xdr:nvSpPr>
      <xdr:spPr>
        <a:xfrm>
          <a:off x="965200" y="16170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169422</xdr:rowOff>
    </xdr:from>
    <xdr:ext cx="534377" cy="259045"/>
    <xdr:sp macro="" textlink="">
      <xdr:nvSpPr>
        <xdr:cNvPr id="264" name="テキスト ボックス 263"/>
        <xdr:cNvSpPr txBox="1"/>
      </xdr:nvSpPr>
      <xdr:spPr>
        <a:xfrm>
          <a:off x="771671" y="162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53640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53640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53640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53640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9218295" y="5118913"/>
          <a:ext cx="1270" cy="118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9271000" y="63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9154160" y="6308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9271000" y="489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9154160" y="51189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109429</xdr:rowOff>
    </xdr:from>
    <xdr:to>
      <xdr:col>55</xdr:col>
      <xdr:colOff>0</xdr:colOff>
      <xdr:row>35</xdr:row>
      <xdr:rowOff>132023</xdr:rowOff>
    </xdr:to>
    <xdr:cxnSp macro="">
      <xdr:nvCxnSpPr>
        <xdr:cNvPr id="293" name="直線コネクタ 292"/>
        <xdr:cNvCxnSpPr/>
      </xdr:nvCxnSpPr>
      <xdr:spPr>
        <a:xfrm flipV="1">
          <a:off x="8496300" y="5976829"/>
          <a:ext cx="7239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9271000" y="595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9192260" y="59787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112039</xdr:rowOff>
    </xdr:from>
    <xdr:to>
      <xdr:col>50</xdr:col>
      <xdr:colOff>114300</xdr:colOff>
      <xdr:row>35</xdr:row>
      <xdr:rowOff>132023</xdr:rowOff>
    </xdr:to>
    <xdr:cxnSp macro="">
      <xdr:nvCxnSpPr>
        <xdr:cNvPr id="296" name="直線コネクタ 295"/>
        <xdr:cNvCxnSpPr/>
      </xdr:nvCxnSpPr>
      <xdr:spPr>
        <a:xfrm>
          <a:off x="7713980" y="5979439"/>
          <a:ext cx="78232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8445500" y="6013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8251971" y="610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96285</xdr:rowOff>
    </xdr:from>
    <xdr:to>
      <xdr:col>45</xdr:col>
      <xdr:colOff>177800</xdr:colOff>
      <xdr:row>35</xdr:row>
      <xdr:rowOff>112039</xdr:rowOff>
    </xdr:to>
    <xdr:cxnSp macro="">
      <xdr:nvCxnSpPr>
        <xdr:cNvPr id="299" name="直線コネクタ 298"/>
        <xdr:cNvCxnSpPr/>
      </xdr:nvCxnSpPr>
      <xdr:spPr>
        <a:xfrm>
          <a:off x="6924040" y="5963685"/>
          <a:ext cx="78994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7670800" y="599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7477271" y="60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96285</xdr:rowOff>
    </xdr:from>
    <xdr:to>
      <xdr:col>41</xdr:col>
      <xdr:colOff>50800</xdr:colOff>
      <xdr:row>35</xdr:row>
      <xdr:rowOff>105639</xdr:rowOff>
    </xdr:to>
    <xdr:cxnSp macro="">
      <xdr:nvCxnSpPr>
        <xdr:cNvPr id="302" name="直線コネクタ 301"/>
        <xdr:cNvCxnSpPr/>
      </xdr:nvCxnSpPr>
      <xdr:spPr>
        <a:xfrm flipV="1">
          <a:off x="6149340" y="5963685"/>
          <a:ext cx="7747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6873240" y="5998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6702571" y="608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098540" y="60027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56583</xdr:rowOff>
    </xdr:from>
    <xdr:ext cx="534377" cy="259045"/>
    <xdr:sp macro="" textlink="">
      <xdr:nvSpPr>
        <xdr:cNvPr id="306" name="テキスト ボックス 305"/>
        <xdr:cNvSpPr txBox="1"/>
      </xdr:nvSpPr>
      <xdr:spPr>
        <a:xfrm>
          <a:off x="5905011" y="609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58629</xdr:rowOff>
    </xdr:from>
    <xdr:to>
      <xdr:col>55</xdr:col>
      <xdr:colOff>50800</xdr:colOff>
      <xdr:row>35</xdr:row>
      <xdr:rowOff>160229</xdr:rowOff>
    </xdr:to>
    <xdr:sp macro="" textlink="">
      <xdr:nvSpPr>
        <xdr:cNvPr id="312" name="楕円 311"/>
        <xdr:cNvSpPr/>
      </xdr:nvSpPr>
      <xdr:spPr>
        <a:xfrm>
          <a:off x="9192260" y="59260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81506</xdr:rowOff>
    </xdr:from>
    <xdr:ext cx="534377" cy="259045"/>
    <xdr:sp macro="" textlink="">
      <xdr:nvSpPr>
        <xdr:cNvPr id="313" name="補助費等該当値テキスト"/>
        <xdr:cNvSpPr txBox="1"/>
      </xdr:nvSpPr>
      <xdr:spPr>
        <a:xfrm>
          <a:off x="9271000" y="578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81223</xdr:rowOff>
    </xdr:from>
    <xdr:to>
      <xdr:col>50</xdr:col>
      <xdr:colOff>165100</xdr:colOff>
      <xdr:row>36</xdr:row>
      <xdr:rowOff>11373</xdr:rowOff>
    </xdr:to>
    <xdr:sp macro="" textlink="">
      <xdr:nvSpPr>
        <xdr:cNvPr id="314" name="楕円 313"/>
        <xdr:cNvSpPr/>
      </xdr:nvSpPr>
      <xdr:spPr>
        <a:xfrm>
          <a:off x="8445500" y="59486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27900</xdr:rowOff>
    </xdr:from>
    <xdr:ext cx="534377" cy="259045"/>
    <xdr:sp macro="" textlink="">
      <xdr:nvSpPr>
        <xdr:cNvPr id="315" name="テキスト ボックス 314"/>
        <xdr:cNvSpPr txBox="1"/>
      </xdr:nvSpPr>
      <xdr:spPr>
        <a:xfrm>
          <a:off x="8251971" y="57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61239</xdr:rowOff>
    </xdr:from>
    <xdr:to>
      <xdr:col>46</xdr:col>
      <xdr:colOff>38100</xdr:colOff>
      <xdr:row>35</xdr:row>
      <xdr:rowOff>162839</xdr:rowOff>
    </xdr:to>
    <xdr:sp macro="" textlink="">
      <xdr:nvSpPr>
        <xdr:cNvPr id="316" name="楕円 315"/>
        <xdr:cNvSpPr/>
      </xdr:nvSpPr>
      <xdr:spPr>
        <a:xfrm>
          <a:off x="7670800" y="59286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7916</xdr:rowOff>
    </xdr:from>
    <xdr:ext cx="534377" cy="259045"/>
    <xdr:sp macro="" textlink="">
      <xdr:nvSpPr>
        <xdr:cNvPr id="317" name="テキスト ボックス 316"/>
        <xdr:cNvSpPr txBox="1"/>
      </xdr:nvSpPr>
      <xdr:spPr>
        <a:xfrm>
          <a:off x="7477271" y="57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45485</xdr:rowOff>
    </xdr:from>
    <xdr:to>
      <xdr:col>41</xdr:col>
      <xdr:colOff>101600</xdr:colOff>
      <xdr:row>35</xdr:row>
      <xdr:rowOff>147085</xdr:rowOff>
    </xdr:to>
    <xdr:sp macro="" textlink="">
      <xdr:nvSpPr>
        <xdr:cNvPr id="318" name="楕円 317"/>
        <xdr:cNvSpPr/>
      </xdr:nvSpPr>
      <xdr:spPr>
        <a:xfrm>
          <a:off x="6873240" y="591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163612</xdr:rowOff>
    </xdr:from>
    <xdr:ext cx="534377" cy="259045"/>
    <xdr:sp macro="" textlink="">
      <xdr:nvSpPr>
        <xdr:cNvPr id="319" name="テキスト ボックス 318"/>
        <xdr:cNvSpPr txBox="1"/>
      </xdr:nvSpPr>
      <xdr:spPr>
        <a:xfrm>
          <a:off x="6702571" y="56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54839</xdr:rowOff>
    </xdr:from>
    <xdr:to>
      <xdr:col>36</xdr:col>
      <xdr:colOff>165100</xdr:colOff>
      <xdr:row>35</xdr:row>
      <xdr:rowOff>156439</xdr:rowOff>
    </xdr:to>
    <xdr:sp macro="" textlink="">
      <xdr:nvSpPr>
        <xdr:cNvPr id="320" name="楕円 319"/>
        <xdr:cNvSpPr/>
      </xdr:nvSpPr>
      <xdr:spPr>
        <a:xfrm>
          <a:off x="6098540" y="5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1516</xdr:rowOff>
    </xdr:from>
    <xdr:ext cx="534377" cy="259045"/>
    <xdr:sp macro="" textlink="">
      <xdr:nvSpPr>
        <xdr:cNvPr id="321" name="テキスト ボックス 320"/>
        <xdr:cNvSpPr txBox="1"/>
      </xdr:nvSpPr>
      <xdr:spPr>
        <a:xfrm>
          <a:off x="5905011" y="570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560083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53640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53640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53640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9218295" y="8629123"/>
          <a:ext cx="1270" cy="126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9271000" y="98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9154160" y="989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9271000" y="840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9154160" y="86291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170542</xdr:rowOff>
    </xdr:from>
    <xdr:to>
      <xdr:col>55</xdr:col>
      <xdr:colOff>0</xdr:colOff>
      <xdr:row>57</xdr:row>
      <xdr:rowOff>18923</xdr:rowOff>
    </xdr:to>
    <xdr:cxnSp macro="">
      <xdr:nvCxnSpPr>
        <xdr:cNvPr id="351" name="直線コネクタ 350"/>
        <xdr:cNvCxnSpPr/>
      </xdr:nvCxnSpPr>
      <xdr:spPr>
        <a:xfrm>
          <a:off x="8496300" y="9558382"/>
          <a:ext cx="7239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9271000" y="92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9192260" y="93918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170542</xdr:rowOff>
    </xdr:from>
    <xdr:to>
      <xdr:col>50</xdr:col>
      <xdr:colOff>114300</xdr:colOff>
      <xdr:row>57</xdr:row>
      <xdr:rowOff>148444</xdr:rowOff>
    </xdr:to>
    <xdr:cxnSp macro="">
      <xdr:nvCxnSpPr>
        <xdr:cNvPr id="354" name="直線コネクタ 353"/>
        <xdr:cNvCxnSpPr/>
      </xdr:nvCxnSpPr>
      <xdr:spPr>
        <a:xfrm flipV="1">
          <a:off x="7713980" y="9558382"/>
          <a:ext cx="78232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8445500" y="9364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8251971" y="91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148444</xdr:rowOff>
    </xdr:from>
    <xdr:to>
      <xdr:col>45</xdr:col>
      <xdr:colOff>177800</xdr:colOff>
      <xdr:row>58</xdr:row>
      <xdr:rowOff>26600</xdr:rowOff>
    </xdr:to>
    <xdr:cxnSp macro="">
      <xdr:nvCxnSpPr>
        <xdr:cNvPr id="357" name="直線コネクタ 356"/>
        <xdr:cNvCxnSpPr/>
      </xdr:nvCxnSpPr>
      <xdr:spPr>
        <a:xfrm flipV="1">
          <a:off x="6924040" y="9703924"/>
          <a:ext cx="78994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7670800" y="9393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7477271" y="91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26600</xdr:rowOff>
    </xdr:from>
    <xdr:to>
      <xdr:col>41</xdr:col>
      <xdr:colOff>50800</xdr:colOff>
      <xdr:row>58</xdr:row>
      <xdr:rowOff>109887</xdr:rowOff>
    </xdr:to>
    <xdr:cxnSp macro="">
      <xdr:nvCxnSpPr>
        <xdr:cNvPr id="360" name="直線コネクタ 359"/>
        <xdr:cNvCxnSpPr/>
      </xdr:nvCxnSpPr>
      <xdr:spPr>
        <a:xfrm flipV="1">
          <a:off x="6149340" y="9749720"/>
          <a:ext cx="7747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6873240" y="931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6702571" y="90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098540" y="9297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5905011" y="90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139573</xdr:rowOff>
    </xdr:from>
    <xdr:to>
      <xdr:col>55</xdr:col>
      <xdr:colOff>50800</xdr:colOff>
      <xdr:row>57</xdr:row>
      <xdr:rowOff>69723</xdr:rowOff>
    </xdr:to>
    <xdr:sp macro="" textlink="">
      <xdr:nvSpPr>
        <xdr:cNvPr id="370" name="楕円 369"/>
        <xdr:cNvSpPr/>
      </xdr:nvSpPr>
      <xdr:spPr>
        <a:xfrm>
          <a:off x="9192260" y="95274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118000</xdr:rowOff>
    </xdr:from>
    <xdr:ext cx="534377" cy="259045"/>
    <xdr:sp macro="" textlink="">
      <xdr:nvSpPr>
        <xdr:cNvPr id="371" name="普通建設事業費該当値テキスト"/>
        <xdr:cNvSpPr txBox="1"/>
      </xdr:nvSpPr>
      <xdr:spPr>
        <a:xfrm>
          <a:off x="9271000" y="95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119742</xdr:rowOff>
    </xdr:from>
    <xdr:to>
      <xdr:col>50</xdr:col>
      <xdr:colOff>165100</xdr:colOff>
      <xdr:row>57</xdr:row>
      <xdr:rowOff>49892</xdr:rowOff>
    </xdr:to>
    <xdr:sp macro="" textlink="">
      <xdr:nvSpPr>
        <xdr:cNvPr id="372" name="楕円 371"/>
        <xdr:cNvSpPr/>
      </xdr:nvSpPr>
      <xdr:spPr>
        <a:xfrm>
          <a:off x="8445500" y="9507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41019</xdr:rowOff>
    </xdr:from>
    <xdr:ext cx="534377" cy="259045"/>
    <xdr:sp macro="" textlink="">
      <xdr:nvSpPr>
        <xdr:cNvPr id="373" name="テキスト ボックス 372"/>
        <xdr:cNvSpPr txBox="1"/>
      </xdr:nvSpPr>
      <xdr:spPr>
        <a:xfrm>
          <a:off x="8251971" y="95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97644</xdr:rowOff>
    </xdr:from>
    <xdr:to>
      <xdr:col>46</xdr:col>
      <xdr:colOff>38100</xdr:colOff>
      <xdr:row>58</xdr:row>
      <xdr:rowOff>27794</xdr:rowOff>
    </xdr:to>
    <xdr:sp macro="" textlink="">
      <xdr:nvSpPr>
        <xdr:cNvPr id="374" name="楕円 373"/>
        <xdr:cNvSpPr/>
      </xdr:nvSpPr>
      <xdr:spPr>
        <a:xfrm>
          <a:off x="7670800" y="96531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18921</xdr:rowOff>
    </xdr:from>
    <xdr:ext cx="534377" cy="259045"/>
    <xdr:sp macro="" textlink="">
      <xdr:nvSpPr>
        <xdr:cNvPr id="375" name="テキスト ボックス 374"/>
        <xdr:cNvSpPr txBox="1"/>
      </xdr:nvSpPr>
      <xdr:spPr>
        <a:xfrm>
          <a:off x="7477271" y="974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147250</xdr:rowOff>
    </xdr:from>
    <xdr:to>
      <xdr:col>41</xdr:col>
      <xdr:colOff>101600</xdr:colOff>
      <xdr:row>58</xdr:row>
      <xdr:rowOff>77400</xdr:rowOff>
    </xdr:to>
    <xdr:sp macro="" textlink="">
      <xdr:nvSpPr>
        <xdr:cNvPr id="376" name="楕円 375"/>
        <xdr:cNvSpPr/>
      </xdr:nvSpPr>
      <xdr:spPr>
        <a:xfrm>
          <a:off x="6873240" y="9702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68527</xdr:rowOff>
    </xdr:from>
    <xdr:ext cx="534377" cy="259045"/>
    <xdr:sp macro="" textlink="">
      <xdr:nvSpPr>
        <xdr:cNvPr id="377" name="テキスト ボックス 376"/>
        <xdr:cNvSpPr txBox="1"/>
      </xdr:nvSpPr>
      <xdr:spPr>
        <a:xfrm>
          <a:off x="6702571" y="97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59087</xdr:rowOff>
    </xdr:from>
    <xdr:to>
      <xdr:col>36</xdr:col>
      <xdr:colOff>165100</xdr:colOff>
      <xdr:row>58</xdr:row>
      <xdr:rowOff>160687</xdr:rowOff>
    </xdr:to>
    <xdr:sp macro="" textlink="">
      <xdr:nvSpPr>
        <xdr:cNvPr id="378" name="楕円 377"/>
        <xdr:cNvSpPr/>
      </xdr:nvSpPr>
      <xdr:spPr>
        <a:xfrm>
          <a:off x="6098540" y="97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151814</xdr:rowOff>
    </xdr:from>
    <xdr:ext cx="534377" cy="259045"/>
    <xdr:sp macro="" textlink="">
      <xdr:nvSpPr>
        <xdr:cNvPr id="379" name="テキスト ボックス 378"/>
        <xdr:cNvSpPr txBox="1"/>
      </xdr:nvSpPr>
      <xdr:spPr>
        <a:xfrm>
          <a:off x="5905011" y="98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53640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5364041" y="116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9218295" y="11887889"/>
          <a:ext cx="1270"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9271000" y="13342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9154160" y="13338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9271000" y="116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9154160" y="11887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40160</xdr:rowOff>
    </xdr:from>
    <xdr:to>
      <xdr:col>55</xdr:col>
      <xdr:colOff>0</xdr:colOff>
      <xdr:row>79</xdr:row>
      <xdr:rowOff>61584</xdr:rowOff>
    </xdr:to>
    <xdr:cxnSp macro="">
      <xdr:nvCxnSpPr>
        <xdr:cNvPr id="410" name="直線コネクタ 409"/>
        <xdr:cNvCxnSpPr/>
      </xdr:nvCxnSpPr>
      <xdr:spPr>
        <a:xfrm flipV="1">
          <a:off x="8496300" y="13116080"/>
          <a:ext cx="723900" cy="18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9271000" y="12824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9192260" y="129696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165695</xdr:rowOff>
    </xdr:from>
    <xdr:to>
      <xdr:col>50</xdr:col>
      <xdr:colOff>114300</xdr:colOff>
      <xdr:row>79</xdr:row>
      <xdr:rowOff>61584</xdr:rowOff>
    </xdr:to>
    <xdr:cxnSp macro="">
      <xdr:nvCxnSpPr>
        <xdr:cNvPr id="413" name="直線コネクタ 412"/>
        <xdr:cNvCxnSpPr/>
      </xdr:nvCxnSpPr>
      <xdr:spPr>
        <a:xfrm>
          <a:off x="7713980" y="13241615"/>
          <a:ext cx="782320" cy="6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8445500" y="1293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8251971" y="127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115370</xdr:rowOff>
    </xdr:from>
    <xdr:to>
      <xdr:col>45</xdr:col>
      <xdr:colOff>177800</xdr:colOff>
      <xdr:row>78</xdr:row>
      <xdr:rowOff>165695</xdr:rowOff>
    </xdr:to>
    <xdr:cxnSp macro="">
      <xdr:nvCxnSpPr>
        <xdr:cNvPr id="416" name="直線コネクタ 415"/>
        <xdr:cNvCxnSpPr/>
      </xdr:nvCxnSpPr>
      <xdr:spPr>
        <a:xfrm>
          <a:off x="6924040" y="13023650"/>
          <a:ext cx="789940" cy="2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7670800" y="128828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7477271" y="126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115370</xdr:rowOff>
    </xdr:from>
    <xdr:to>
      <xdr:col>41</xdr:col>
      <xdr:colOff>50800</xdr:colOff>
      <xdr:row>77</xdr:row>
      <xdr:rowOff>170952</xdr:rowOff>
    </xdr:to>
    <xdr:cxnSp macro="">
      <xdr:nvCxnSpPr>
        <xdr:cNvPr id="419" name="直線コネクタ 418"/>
        <xdr:cNvCxnSpPr/>
      </xdr:nvCxnSpPr>
      <xdr:spPr>
        <a:xfrm flipV="1">
          <a:off x="6149340" y="13023650"/>
          <a:ext cx="7747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6873240" y="127169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6702571" y="124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098540" y="126879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5905011" y="124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160810</xdr:rowOff>
    </xdr:from>
    <xdr:to>
      <xdr:col>55</xdr:col>
      <xdr:colOff>50800</xdr:colOff>
      <xdr:row>78</xdr:row>
      <xdr:rowOff>90960</xdr:rowOff>
    </xdr:to>
    <xdr:sp macro="" textlink="">
      <xdr:nvSpPr>
        <xdr:cNvPr id="429" name="楕円 428"/>
        <xdr:cNvSpPr/>
      </xdr:nvSpPr>
      <xdr:spPr>
        <a:xfrm>
          <a:off x="9192260" y="1306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139237</xdr:rowOff>
    </xdr:from>
    <xdr:ext cx="469744" cy="259045"/>
    <xdr:sp macro="" textlink="">
      <xdr:nvSpPr>
        <xdr:cNvPr id="430" name="普通建設事業費 （ うち新規整備　）該当値テキスト"/>
        <xdr:cNvSpPr txBox="1"/>
      </xdr:nvSpPr>
      <xdr:spPr>
        <a:xfrm>
          <a:off x="9271000" y="1304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10784</xdr:rowOff>
    </xdr:from>
    <xdr:to>
      <xdr:col>50</xdr:col>
      <xdr:colOff>165100</xdr:colOff>
      <xdr:row>79</xdr:row>
      <xdr:rowOff>112384</xdr:rowOff>
    </xdr:to>
    <xdr:sp macro="" textlink="">
      <xdr:nvSpPr>
        <xdr:cNvPr id="431" name="楕円 430"/>
        <xdr:cNvSpPr/>
      </xdr:nvSpPr>
      <xdr:spPr>
        <a:xfrm>
          <a:off x="8445500" y="132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103511</xdr:rowOff>
    </xdr:from>
    <xdr:ext cx="469744" cy="259045"/>
    <xdr:sp macro="" textlink="">
      <xdr:nvSpPr>
        <xdr:cNvPr id="432" name="テキスト ボックス 431"/>
        <xdr:cNvSpPr txBox="1"/>
      </xdr:nvSpPr>
      <xdr:spPr>
        <a:xfrm>
          <a:off x="8284288" y="133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114895</xdr:rowOff>
    </xdr:from>
    <xdr:to>
      <xdr:col>46</xdr:col>
      <xdr:colOff>38100</xdr:colOff>
      <xdr:row>79</xdr:row>
      <xdr:rowOff>45045</xdr:rowOff>
    </xdr:to>
    <xdr:sp macro="" textlink="">
      <xdr:nvSpPr>
        <xdr:cNvPr id="433" name="楕円 432"/>
        <xdr:cNvSpPr/>
      </xdr:nvSpPr>
      <xdr:spPr>
        <a:xfrm>
          <a:off x="7670800" y="13190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36172</xdr:rowOff>
    </xdr:from>
    <xdr:ext cx="469744" cy="259045"/>
    <xdr:sp macro="" textlink="">
      <xdr:nvSpPr>
        <xdr:cNvPr id="434" name="テキスト ボックス 433"/>
        <xdr:cNvSpPr txBox="1"/>
      </xdr:nvSpPr>
      <xdr:spPr>
        <a:xfrm>
          <a:off x="7509588" y="1327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64570</xdr:rowOff>
    </xdr:from>
    <xdr:to>
      <xdr:col>41</xdr:col>
      <xdr:colOff>101600</xdr:colOff>
      <xdr:row>77</xdr:row>
      <xdr:rowOff>166170</xdr:rowOff>
    </xdr:to>
    <xdr:sp macro="" textlink="">
      <xdr:nvSpPr>
        <xdr:cNvPr id="435" name="楕円 434"/>
        <xdr:cNvSpPr/>
      </xdr:nvSpPr>
      <xdr:spPr>
        <a:xfrm>
          <a:off x="6873240" y="129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157297</xdr:rowOff>
    </xdr:from>
    <xdr:ext cx="469744" cy="259045"/>
    <xdr:sp macro="" textlink="">
      <xdr:nvSpPr>
        <xdr:cNvPr id="436" name="テキスト ボックス 435"/>
        <xdr:cNvSpPr txBox="1"/>
      </xdr:nvSpPr>
      <xdr:spPr>
        <a:xfrm>
          <a:off x="6712028" y="1306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120152</xdr:rowOff>
    </xdr:from>
    <xdr:to>
      <xdr:col>36</xdr:col>
      <xdr:colOff>165100</xdr:colOff>
      <xdr:row>78</xdr:row>
      <xdr:rowOff>50302</xdr:rowOff>
    </xdr:to>
    <xdr:sp macro="" textlink="">
      <xdr:nvSpPr>
        <xdr:cNvPr id="437" name="楕円 436"/>
        <xdr:cNvSpPr/>
      </xdr:nvSpPr>
      <xdr:spPr>
        <a:xfrm>
          <a:off x="6098540" y="13028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41429</xdr:rowOff>
    </xdr:from>
    <xdr:ext cx="469744" cy="259045"/>
    <xdr:sp macro="" textlink="">
      <xdr:nvSpPr>
        <xdr:cNvPr id="438" name="テキスト ボックス 437"/>
        <xdr:cNvSpPr txBox="1"/>
      </xdr:nvSpPr>
      <xdr:spPr>
        <a:xfrm>
          <a:off x="5937328" y="1311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536404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9218295" y="15333751"/>
          <a:ext cx="1270" cy="117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9271000" y="165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9154160" y="16504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9271000" y="151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9154160" y="15333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88912</xdr:rowOff>
    </xdr:from>
    <xdr:to>
      <xdr:col>55</xdr:col>
      <xdr:colOff>0</xdr:colOff>
      <xdr:row>96</xdr:row>
      <xdr:rowOff>62661</xdr:rowOff>
    </xdr:to>
    <xdr:cxnSp macro="">
      <xdr:nvCxnSpPr>
        <xdr:cNvPr id="467" name="直線コネクタ 466"/>
        <xdr:cNvCxnSpPr/>
      </xdr:nvCxnSpPr>
      <xdr:spPr>
        <a:xfrm>
          <a:off x="8496300" y="16014712"/>
          <a:ext cx="723900" cy="1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9271000" y="160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9192260" y="16106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88912</xdr:rowOff>
    </xdr:from>
    <xdr:to>
      <xdr:col>50</xdr:col>
      <xdr:colOff>114300</xdr:colOff>
      <xdr:row>96</xdr:row>
      <xdr:rowOff>95638</xdr:rowOff>
    </xdr:to>
    <xdr:cxnSp macro="">
      <xdr:nvCxnSpPr>
        <xdr:cNvPr id="470" name="直線コネクタ 469"/>
        <xdr:cNvCxnSpPr/>
      </xdr:nvCxnSpPr>
      <xdr:spPr>
        <a:xfrm flipV="1">
          <a:off x="7713980" y="16014712"/>
          <a:ext cx="782320" cy="17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8445500" y="1612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8251971" y="162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95638</xdr:rowOff>
    </xdr:from>
    <xdr:to>
      <xdr:col>45</xdr:col>
      <xdr:colOff>177800</xdr:colOff>
      <xdr:row>97</xdr:row>
      <xdr:rowOff>106744</xdr:rowOff>
    </xdr:to>
    <xdr:cxnSp macro="">
      <xdr:nvCxnSpPr>
        <xdr:cNvPr id="473" name="直線コネクタ 472"/>
        <xdr:cNvCxnSpPr/>
      </xdr:nvCxnSpPr>
      <xdr:spPr>
        <a:xfrm flipV="1">
          <a:off x="6924040" y="16189078"/>
          <a:ext cx="789940" cy="17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7670800" y="161626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7477271" y="162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106744</xdr:rowOff>
    </xdr:from>
    <xdr:to>
      <xdr:col>41</xdr:col>
      <xdr:colOff>50800</xdr:colOff>
      <xdr:row>97</xdr:row>
      <xdr:rowOff>142367</xdr:rowOff>
    </xdr:to>
    <xdr:cxnSp macro="">
      <xdr:nvCxnSpPr>
        <xdr:cNvPr id="476" name="直線コネクタ 475"/>
        <xdr:cNvCxnSpPr/>
      </xdr:nvCxnSpPr>
      <xdr:spPr>
        <a:xfrm flipV="1">
          <a:off x="6149340" y="16367824"/>
          <a:ext cx="7747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6873240" y="16169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6702571" y="15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098540" y="16180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5905011" y="159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86" name="楕円 485"/>
        <xdr:cNvSpPr/>
      </xdr:nvSpPr>
      <xdr:spPr>
        <a:xfrm>
          <a:off x="9192260" y="161053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34738</xdr:rowOff>
    </xdr:from>
    <xdr:ext cx="534377" cy="259045"/>
    <xdr:sp macro="" textlink="">
      <xdr:nvSpPr>
        <xdr:cNvPr id="487" name="普通建設事業費 （ うち更新整備　）該当値テキスト"/>
        <xdr:cNvSpPr txBox="1"/>
      </xdr:nvSpPr>
      <xdr:spPr>
        <a:xfrm>
          <a:off x="9271000" y="159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38112</xdr:rowOff>
    </xdr:from>
    <xdr:to>
      <xdr:col>50</xdr:col>
      <xdr:colOff>165100</xdr:colOff>
      <xdr:row>95</xdr:row>
      <xdr:rowOff>139712</xdr:rowOff>
    </xdr:to>
    <xdr:sp macro="" textlink="">
      <xdr:nvSpPr>
        <xdr:cNvPr id="488" name="楕円 487"/>
        <xdr:cNvSpPr/>
      </xdr:nvSpPr>
      <xdr:spPr>
        <a:xfrm>
          <a:off x="8445500" y="159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156239</xdr:rowOff>
    </xdr:from>
    <xdr:ext cx="534377" cy="259045"/>
    <xdr:sp macro="" textlink="">
      <xdr:nvSpPr>
        <xdr:cNvPr id="489" name="テキスト ボックス 488"/>
        <xdr:cNvSpPr txBox="1"/>
      </xdr:nvSpPr>
      <xdr:spPr>
        <a:xfrm>
          <a:off x="8251971" y="1574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44838</xdr:rowOff>
    </xdr:from>
    <xdr:to>
      <xdr:col>46</xdr:col>
      <xdr:colOff>38100</xdr:colOff>
      <xdr:row>96</xdr:row>
      <xdr:rowOff>146438</xdr:rowOff>
    </xdr:to>
    <xdr:sp macro="" textlink="">
      <xdr:nvSpPr>
        <xdr:cNvPr id="490" name="楕円 489"/>
        <xdr:cNvSpPr/>
      </xdr:nvSpPr>
      <xdr:spPr>
        <a:xfrm>
          <a:off x="7670800" y="161382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162965</xdr:rowOff>
    </xdr:from>
    <xdr:ext cx="534377" cy="259045"/>
    <xdr:sp macro="" textlink="">
      <xdr:nvSpPr>
        <xdr:cNvPr id="491" name="テキスト ボックス 490"/>
        <xdr:cNvSpPr txBox="1"/>
      </xdr:nvSpPr>
      <xdr:spPr>
        <a:xfrm>
          <a:off x="7477271" y="159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55944</xdr:rowOff>
    </xdr:from>
    <xdr:to>
      <xdr:col>41</xdr:col>
      <xdr:colOff>101600</xdr:colOff>
      <xdr:row>97</xdr:row>
      <xdr:rowOff>157544</xdr:rowOff>
    </xdr:to>
    <xdr:sp macro="" textlink="">
      <xdr:nvSpPr>
        <xdr:cNvPr id="492" name="楕円 491"/>
        <xdr:cNvSpPr/>
      </xdr:nvSpPr>
      <xdr:spPr>
        <a:xfrm>
          <a:off x="6873240" y="163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148671</xdr:rowOff>
    </xdr:from>
    <xdr:ext cx="534377" cy="259045"/>
    <xdr:sp macro="" textlink="">
      <xdr:nvSpPr>
        <xdr:cNvPr id="493" name="テキスト ボックス 492"/>
        <xdr:cNvSpPr txBox="1"/>
      </xdr:nvSpPr>
      <xdr:spPr>
        <a:xfrm>
          <a:off x="6702571" y="164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91567</xdr:rowOff>
    </xdr:from>
    <xdr:to>
      <xdr:col>36</xdr:col>
      <xdr:colOff>165100</xdr:colOff>
      <xdr:row>98</xdr:row>
      <xdr:rowOff>21717</xdr:rowOff>
    </xdr:to>
    <xdr:sp macro="" textlink="">
      <xdr:nvSpPr>
        <xdr:cNvPr id="494" name="楕円 493"/>
        <xdr:cNvSpPr/>
      </xdr:nvSpPr>
      <xdr:spPr>
        <a:xfrm>
          <a:off x="6098540" y="16352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12844</xdr:rowOff>
    </xdr:from>
    <xdr:ext cx="534377" cy="259045"/>
    <xdr:sp macro="" textlink="">
      <xdr:nvSpPr>
        <xdr:cNvPr id="495" name="テキスト ボックス 494"/>
        <xdr:cNvSpPr txBox="1"/>
      </xdr:nvSpPr>
      <xdr:spPr>
        <a:xfrm>
          <a:off x="5905011" y="164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049738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4374495" y="5296649"/>
          <a:ext cx="1269" cy="128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441958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4419580" y="507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4287500" y="5296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14504</xdr:rowOff>
    </xdr:from>
    <xdr:to>
      <xdr:col>85</xdr:col>
      <xdr:colOff>127000</xdr:colOff>
      <xdr:row>38</xdr:row>
      <xdr:rowOff>159017</xdr:rowOff>
    </xdr:to>
    <xdr:cxnSp macro="">
      <xdr:nvCxnSpPr>
        <xdr:cNvPr id="524" name="直線コネクタ 523"/>
        <xdr:cNvCxnSpPr/>
      </xdr:nvCxnSpPr>
      <xdr:spPr>
        <a:xfrm flipV="1">
          <a:off x="13629640" y="6384824"/>
          <a:ext cx="746760" cy="1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61841</xdr:rowOff>
    </xdr:from>
    <xdr:ext cx="469744" cy="259045"/>
    <xdr:sp macro="" textlink="">
      <xdr:nvSpPr>
        <xdr:cNvPr id="525" name="災害復旧事業費平均値テキスト"/>
        <xdr:cNvSpPr txBox="1"/>
      </xdr:nvSpPr>
      <xdr:spPr>
        <a:xfrm>
          <a:off x="14419580" y="643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4325600" y="645373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126822</xdr:rowOff>
    </xdr:from>
    <xdr:to>
      <xdr:col>81</xdr:col>
      <xdr:colOff>50800</xdr:colOff>
      <xdr:row>38</xdr:row>
      <xdr:rowOff>159017</xdr:rowOff>
    </xdr:to>
    <xdr:cxnSp macro="">
      <xdr:nvCxnSpPr>
        <xdr:cNvPr id="527" name="直線コネクタ 526"/>
        <xdr:cNvCxnSpPr/>
      </xdr:nvCxnSpPr>
      <xdr:spPr>
        <a:xfrm>
          <a:off x="12854940" y="6497142"/>
          <a:ext cx="7747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3578840" y="648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33837</xdr:rowOff>
    </xdr:from>
    <xdr:ext cx="469744" cy="259045"/>
    <xdr:sp macro="" textlink="">
      <xdr:nvSpPr>
        <xdr:cNvPr id="529" name="テキスト ボックス 528"/>
        <xdr:cNvSpPr txBox="1"/>
      </xdr:nvSpPr>
      <xdr:spPr>
        <a:xfrm>
          <a:off x="13417628" y="657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126822</xdr:rowOff>
    </xdr:from>
    <xdr:to>
      <xdr:col>76</xdr:col>
      <xdr:colOff>114300</xdr:colOff>
      <xdr:row>39</xdr:row>
      <xdr:rowOff>43726</xdr:rowOff>
    </xdr:to>
    <xdr:cxnSp macro="">
      <xdr:nvCxnSpPr>
        <xdr:cNvPr id="530" name="直線コネクタ 529"/>
        <xdr:cNvCxnSpPr/>
      </xdr:nvCxnSpPr>
      <xdr:spPr>
        <a:xfrm flipV="1">
          <a:off x="12072620" y="6497142"/>
          <a:ext cx="78232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2804140" y="6483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2" name="テキスト ボックス 531"/>
        <xdr:cNvSpPr txBox="1"/>
      </xdr:nvSpPr>
      <xdr:spPr>
        <a:xfrm>
          <a:off x="12642928" y="657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40983</xdr:rowOff>
    </xdr:from>
    <xdr:to>
      <xdr:col>71</xdr:col>
      <xdr:colOff>177800</xdr:colOff>
      <xdr:row>39</xdr:row>
      <xdr:rowOff>43726</xdr:rowOff>
    </xdr:to>
    <xdr:cxnSp macro="">
      <xdr:nvCxnSpPr>
        <xdr:cNvPr id="533" name="直線コネクタ 532"/>
        <xdr:cNvCxnSpPr/>
      </xdr:nvCxnSpPr>
      <xdr:spPr>
        <a:xfrm>
          <a:off x="11282680" y="6578943"/>
          <a:ext cx="78994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2029440" y="64962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1868228" y="62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1231880" y="6498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1116257" y="6277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135153</xdr:rowOff>
    </xdr:from>
    <xdr:to>
      <xdr:col>85</xdr:col>
      <xdr:colOff>177800</xdr:colOff>
      <xdr:row>38</xdr:row>
      <xdr:rowOff>65303</xdr:rowOff>
    </xdr:to>
    <xdr:sp macro="" textlink="">
      <xdr:nvSpPr>
        <xdr:cNvPr id="543" name="楕円 542"/>
        <xdr:cNvSpPr/>
      </xdr:nvSpPr>
      <xdr:spPr>
        <a:xfrm>
          <a:off x="14325600" y="63378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158030</xdr:rowOff>
    </xdr:from>
    <xdr:ext cx="469744" cy="259045"/>
    <xdr:sp macro="" textlink="">
      <xdr:nvSpPr>
        <xdr:cNvPr id="544" name="災害復旧事業費該当値テキスト"/>
        <xdr:cNvSpPr txBox="1"/>
      </xdr:nvSpPr>
      <xdr:spPr>
        <a:xfrm>
          <a:off x="14419580" y="61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108217</xdr:rowOff>
    </xdr:from>
    <xdr:to>
      <xdr:col>81</xdr:col>
      <xdr:colOff>101600</xdr:colOff>
      <xdr:row>39</xdr:row>
      <xdr:rowOff>38367</xdr:rowOff>
    </xdr:to>
    <xdr:sp macro="" textlink="">
      <xdr:nvSpPr>
        <xdr:cNvPr id="545" name="楕円 544"/>
        <xdr:cNvSpPr/>
      </xdr:nvSpPr>
      <xdr:spPr>
        <a:xfrm>
          <a:off x="13578840" y="6478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54894</xdr:rowOff>
    </xdr:from>
    <xdr:ext cx="469744" cy="259045"/>
    <xdr:sp macro="" textlink="">
      <xdr:nvSpPr>
        <xdr:cNvPr id="546" name="テキスト ボックス 545"/>
        <xdr:cNvSpPr txBox="1"/>
      </xdr:nvSpPr>
      <xdr:spPr>
        <a:xfrm>
          <a:off x="13417628" y="625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76022</xdr:rowOff>
    </xdr:from>
    <xdr:to>
      <xdr:col>76</xdr:col>
      <xdr:colOff>165100</xdr:colOff>
      <xdr:row>39</xdr:row>
      <xdr:rowOff>6172</xdr:rowOff>
    </xdr:to>
    <xdr:sp macro="" textlink="">
      <xdr:nvSpPr>
        <xdr:cNvPr id="547" name="楕円 546"/>
        <xdr:cNvSpPr/>
      </xdr:nvSpPr>
      <xdr:spPr>
        <a:xfrm>
          <a:off x="12804140" y="64463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22699</xdr:rowOff>
    </xdr:from>
    <xdr:ext cx="469744" cy="259045"/>
    <xdr:sp macro="" textlink="">
      <xdr:nvSpPr>
        <xdr:cNvPr id="548" name="テキスト ボックス 547"/>
        <xdr:cNvSpPr txBox="1"/>
      </xdr:nvSpPr>
      <xdr:spPr>
        <a:xfrm>
          <a:off x="12642928" y="622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164376</xdr:rowOff>
    </xdr:from>
    <xdr:to>
      <xdr:col>72</xdr:col>
      <xdr:colOff>38100</xdr:colOff>
      <xdr:row>39</xdr:row>
      <xdr:rowOff>94526</xdr:rowOff>
    </xdr:to>
    <xdr:sp macro="" textlink="">
      <xdr:nvSpPr>
        <xdr:cNvPr id="549" name="楕円 548"/>
        <xdr:cNvSpPr/>
      </xdr:nvSpPr>
      <xdr:spPr>
        <a:xfrm>
          <a:off x="12029440" y="65346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85653</xdr:rowOff>
    </xdr:from>
    <xdr:ext cx="313932" cy="259045"/>
    <xdr:sp macro="" textlink="">
      <xdr:nvSpPr>
        <xdr:cNvPr id="550" name="テキスト ボックス 549"/>
        <xdr:cNvSpPr txBox="1"/>
      </xdr:nvSpPr>
      <xdr:spPr>
        <a:xfrm>
          <a:off x="11923273" y="6623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161633</xdr:rowOff>
    </xdr:from>
    <xdr:to>
      <xdr:col>67</xdr:col>
      <xdr:colOff>101600</xdr:colOff>
      <xdr:row>39</xdr:row>
      <xdr:rowOff>91783</xdr:rowOff>
    </xdr:to>
    <xdr:sp macro="" textlink="">
      <xdr:nvSpPr>
        <xdr:cNvPr id="551" name="楕円 550"/>
        <xdr:cNvSpPr/>
      </xdr:nvSpPr>
      <xdr:spPr>
        <a:xfrm>
          <a:off x="11231880" y="6531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82910</xdr:rowOff>
    </xdr:from>
    <xdr:ext cx="313932" cy="259045"/>
    <xdr:sp macro="" textlink="">
      <xdr:nvSpPr>
        <xdr:cNvPr id="552" name="テキスト ボックス 551"/>
        <xdr:cNvSpPr txBox="1"/>
      </xdr:nvSpPr>
      <xdr:spPr>
        <a:xfrm>
          <a:off x="11148573" y="662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07341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0960100" y="1310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0497381" y="12962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0960100" y="119849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0497381" y="11846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049738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4374495" y="11817807"/>
          <a:ext cx="1269" cy="140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4419580" y="1322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4287500" y="132193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4419580" y="1159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4287500" y="11817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134071</xdr:rowOff>
    </xdr:from>
    <xdr:to>
      <xdr:col>85</xdr:col>
      <xdr:colOff>127000</xdr:colOff>
      <xdr:row>75</xdr:row>
      <xdr:rowOff>143301</xdr:rowOff>
    </xdr:to>
    <xdr:cxnSp macro="">
      <xdr:nvCxnSpPr>
        <xdr:cNvPr id="627" name="直線コネクタ 626"/>
        <xdr:cNvCxnSpPr/>
      </xdr:nvCxnSpPr>
      <xdr:spPr>
        <a:xfrm flipV="1">
          <a:off x="13629640" y="12707071"/>
          <a:ext cx="74676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4419580" y="12406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4325600" y="125513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13456</xdr:rowOff>
    </xdr:from>
    <xdr:to>
      <xdr:col>81</xdr:col>
      <xdr:colOff>50800</xdr:colOff>
      <xdr:row>75</xdr:row>
      <xdr:rowOff>143301</xdr:rowOff>
    </xdr:to>
    <xdr:cxnSp macro="">
      <xdr:nvCxnSpPr>
        <xdr:cNvPr id="630" name="直線コネクタ 629"/>
        <xdr:cNvCxnSpPr/>
      </xdr:nvCxnSpPr>
      <xdr:spPr>
        <a:xfrm>
          <a:off x="12854940" y="12586456"/>
          <a:ext cx="7747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3578840" y="12550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3408171" y="123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150358</xdr:rowOff>
    </xdr:from>
    <xdr:to>
      <xdr:col>76</xdr:col>
      <xdr:colOff>114300</xdr:colOff>
      <xdr:row>75</xdr:row>
      <xdr:rowOff>13456</xdr:rowOff>
    </xdr:to>
    <xdr:cxnSp macro="">
      <xdr:nvCxnSpPr>
        <xdr:cNvPr id="633" name="直線コネクタ 632"/>
        <xdr:cNvCxnSpPr/>
      </xdr:nvCxnSpPr>
      <xdr:spPr>
        <a:xfrm>
          <a:off x="12072620" y="12555718"/>
          <a:ext cx="782320" cy="3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2804140" y="12539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2610611" y="123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59347</xdr:rowOff>
    </xdr:from>
    <xdr:to>
      <xdr:col>71</xdr:col>
      <xdr:colOff>177800</xdr:colOff>
      <xdr:row>74</xdr:row>
      <xdr:rowOff>150358</xdr:rowOff>
    </xdr:to>
    <xdr:cxnSp macro="">
      <xdr:nvCxnSpPr>
        <xdr:cNvPr id="636" name="直線コネクタ 635"/>
        <xdr:cNvCxnSpPr/>
      </xdr:nvCxnSpPr>
      <xdr:spPr>
        <a:xfrm>
          <a:off x="11282680" y="12464707"/>
          <a:ext cx="789940" cy="9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2029440" y="125345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50439</xdr:rowOff>
    </xdr:from>
    <xdr:ext cx="534377" cy="259045"/>
    <xdr:sp macro="" textlink="">
      <xdr:nvSpPr>
        <xdr:cNvPr id="638" name="テキスト ボックス 637"/>
        <xdr:cNvSpPr txBox="1"/>
      </xdr:nvSpPr>
      <xdr:spPr>
        <a:xfrm>
          <a:off x="11835911" y="126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1231880" y="124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0" name="テキスト ボックス 639"/>
        <xdr:cNvSpPr txBox="1"/>
      </xdr:nvSpPr>
      <xdr:spPr>
        <a:xfrm>
          <a:off x="11061211" y="125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83271</xdr:rowOff>
    </xdr:from>
    <xdr:to>
      <xdr:col>85</xdr:col>
      <xdr:colOff>177800</xdr:colOff>
      <xdr:row>76</xdr:row>
      <xdr:rowOff>13421</xdr:rowOff>
    </xdr:to>
    <xdr:sp macro="" textlink="">
      <xdr:nvSpPr>
        <xdr:cNvPr id="646" name="楕円 645"/>
        <xdr:cNvSpPr/>
      </xdr:nvSpPr>
      <xdr:spPr>
        <a:xfrm>
          <a:off x="14325600" y="126562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61698</xdr:rowOff>
    </xdr:from>
    <xdr:ext cx="534377" cy="259045"/>
    <xdr:sp macro="" textlink="">
      <xdr:nvSpPr>
        <xdr:cNvPr id="647" name="公債費該当値テキスト"/>
        <xdr:cNvSpPr txBox="1"/>
      </xdr:nvSpPr>
      <xdr:spPr>
        <a:xfrm>
          <a:off x="14419580" y="1263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92501</xdr:rowOff>
    </xdr:from>
    <xdr:to>
      <xdr:col>81</xdr:col>
      <xdr:colOff>101600</xdr:colOff>
      <xdr:row>76</xdr:row>
      <xdr:rowOff>22650</xdr:rowOff>
    </xdr:to>
    <xdr:sp macro="" textlink="">
      <xdr:nvSpPr>
        <xdr:cNvPr id="648" name="楕円 647"/>
        <xdr:cNvSpPr/>
      </xdr:nvSpPr>
      <xdr:spPr>
        <a:xfrm>
          <a:off x="13578840" y="12665501"/>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13777</xdr:rowOff>
    </xdr:from>
    <xdr:ext cx="534377" cy="259045"/>
    <xdr:sp macro="" textlink="">
      <xdr:nvSpPr>
        <xdr:cNvPr id="649" name="テキスト ボックス 648"/>
        <xdr:cNvSpPr txBox="1"/>
      </xdr:nvSpPr>
      <xdr:spPr>
        <a:xfrm>
          <a:off x="13408171" y="127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134106</xdr:rowOff>
    </xdr:from>
    <xdr:to>
      <xdr:col>76</xdr:col>
      <xdr:colOff>165100</xdr:colOff>
      <xdr:row>75</xdr:row>
      <xdr:rowOff>64256</xdr:rowOff>
    </xdr:to>
    <xdr:sp macro="" textlink="">
      <xdr:nvSpPr>
        <xdr:cNvPr id="650" name="楕円 649"/>
        <xdr:cNvSpPr/>
      </xdr:nvSpPr>
      <xdr:spPr>
        <a:xfrm>
          <a:off x="12804140" y="12539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55383</xdr:rowOff>
    </xdr:from>
    <xdr:ext cx="534377" cy="259045"/>
    <xdr:sp macro="" textlink="">
      <xdr:nvSpPr>
        <xdr:cNvPr id="651" name="テキスト ボックス 650"/>
        <xdr:cNvSpPr txBox="1"/>
      </xdr:nvSpPr>
      <xdr:spPr>
        <a:xfrm>
          <a:off x="12610611" y="1262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99558</xdr:rowOff>
    </xdr:from>
    <xdr:to>
      <xdr:col>72</xdr:col>
      <xdr:colOff>38100</xdr:colOff>
      <xdr:row>75</xdr:row>
      <xdr:rowOff>29708</xdr:rowOff>
    </xdr:to>
    <xdr:sp macro="" textlink="">
      <xdr:nvSpPr>
        <xdr:cNvPr id="652" name="楕円 651"/>
        <xdr:cNvSpPr/>
      </xdr:nvSpPr>
      <xdr:spPr>
        <a:xfrm>
          <a:off x="12029440" y="125049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46235</xdr:rowOff>
    </xdr:from>
    <xdr:ext cx="534377" cy="259045"/>
    <xdr:sp macro="" textlink="">
      <xdr:nvSpPr>
        <xdr:cNvPr id="653" name="テキスト ボックス 652"/>
        <xdr:cNvSpPr txBox="1"/>
      </xdr:nvSpPr>
      <xdr:spPr>
        <a:xfrm>
          <a:off x="11835911" y="122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8547</xdr:rowOff>
    </xdr:from>
    <xdr:to>
      <xdr:col>67</xdr:col>
      <xdr:colOff>101600</xdr:colOff>
      <xdr:row>74</xdr:row>
      <xdr:rowOff>110147</xdr:rowOff>
    </xdr:to>
    <xdr:sp macro="" textlink="">
      <xdr:nvSpPr>
        <xdr:cNvPr id="654" name="楕円 653"/>
        <xdr:cNvSpPr/>
      </xdr:nvSpPr>
      <xdr:spPr>
        <a:xfrm>
          <a:off x="11231880" y="124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126674</xdr:rowOff>
    </xdr:from>
    <xdr:ext cx="534377" cy="259045"/>
    <xdr:sp macro="" textlink="">
      <xdr:nvSpPr>
        <xdr:cNvPr id="655" name="テキスト ボックス 654"/>
        <xdr:cNvSpPr txBox="1"/>
      </xdr:nvSpPr>
      <xdr:spPr>
        <a:xfrm>
          <a:off x="11061211" y="12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0497381" y="15980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0497381" y="15534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0497381" y="15088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049738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4374495" y="15247417"/>
          <a:ext cx="1269" cy="130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4419580" y="1655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4287500" y="16549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4419580" y="1502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4287500" y="15247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100426</xdr:rowOff>
    </xdr:from>
    <xdr:to>
      <xdr:col>85</xdr:col>
      <xdr:colOff>127000</xdr:colOff>
      <xdr:row>97</xdr:row>
      <xdr:rowOff>102622</xdr:rowOff>
    </xdr:to>
    <xdr:cxnSp macro="">
      <xdr:nvCxnSpPr>
        <xdr:cNvPr id="682" name="直線コネクタ 681"/>
        <xdr:cNvCxnSpPr/>
      </xdr:nvCxnSpPr>
      <xdr:spPr>
        <a:xfrm>
          <a:off x="13629640" y="16193866"/>
          <a:ext cx="746760" cy="16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4419580" y="161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4325600" y="162548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100426</xdr:rowOff>
    </xdr:from>
    <xdr:to>
      <xdr:col>81</xdr:col>
      <xdr:colOff>50800</xdr:colOff>
      <xdr:row>96</xdr:row>
      <xdr:rowOff>138192</xdr:rowOff>
    </xdr:to>
    <xdr:cxnSp macro="">
      <xdr:nvCxnSpPr>
        <xdr:cNvPr id="685" name="直線コネクタ 684"/>
        <xdr:cNvCxnSpPr/>
      </xdr:nvCxnSpPr>
      <xdr:spPr>
        <a:xfrm flipV="1">
          <a:off x="12854940" y="16193866"/>
          <a:ext cx="7747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3578840" y="1626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95400</xdr:rowOff>
    </xdr:from>
    <xdr:ext cx="469744" cy="259045"/>
    <xdr:sp macro="" textlink="">
      <xdr:nvSpPr>
        <xdr:cNvPr id="687" name="テキスト ボックス 686"/>
        <xdr:cNvSpPr txBox="1"/>
      </xdr:nvSpPr>
      <xdr:spPr>
        <a:xfrm>
          <a:off x="13417628" y="1635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170196</xdr:rowOff>
    </xdr:from>
    <xdr:to>
      <xdr:col>76</xdr:col>
      <xdr:colOff>114300</xdr:colOff>
      <xdr:row>96</xdr:row>
      <xdr:rowOff>138192</xdr:rowOff>
    </xdr:to>
    <xdr:cxnSp macro="">
      <xdr:nvCxnSpPr>
        <xdr:cNvPr id="688" name="直線コネクタ 687"/>
        <xdr:cNvCxnSpPr/>
      </xdr:nvCxnSpPr>
      <xdr:spPr>
        <a:xfrm>
          <a:off x="12072620" y="16095996"/>
          <a:ext cx="78232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2804140" y="1623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61017</xdr:rowOff>
    </xdr:from>
    <xdr:ext cx="469744" cy="259045"/>
    <xdr:sp macro="" textlink="">
      <xdr:nvSpPr>
        <xdr:cNvPr id="690" name="テキスト ボックス 689"/>
        <xdr:cNvSpPr txBox="1"/>
      </xdr:nvSpPr>
      <xdr:spPr>
        <a:xfrm>
          <a:off x="12642928" y="1632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98552</xdr:rowOff>
    </xdr:from>
    <xdr:to>
      <xdr:col>71</xdr:col>
      <xdr:colOff>177800</xdr:colOff>
      <xdr:row>95</xdr:row>
      <xdr:rowOff>170196</xdr:rowOff>
    </xdr:to>
    <xdr:cxnSp macro="">
      <xdr:nvCxnSpPr>
        <xdr:cNvPr id="691" name="直線コネクタ 690"/>
        <xdr:cNvCxnSpPr/>
      </xdr:nvCxnSpPr>
      <xdr:spPr>
        <a:xfrm>
          <a:off x="11282680" y="16024352"/>
          <a:ext cx="78994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2029440" y="16214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42639</xdr:rowOff>
    </xdr:from>
    <xdr:ext cx="469744" cy="259045"/>
    <xdr:sp macro="" textlink="">
      <xdr:nvSpPr>
        <xdr:cNvPr id="693" name="テキスト ボックス 692"/>
        <xdr:cNvSpPr txBox="1"/>
      </xdr:nvSpPr>
      <xdr:spPr>
        <a:xfrm>
          <a:off x="11868228" y="163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1231880" y="161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133118</xdr:rowOff>
    </xdr:from>
    <xdr:ext cx="469744" cy="259045"/>
    <xdr:sp macro="" textlink="">
      <xdr:nvSpPr>
        <xdr:cNvPr id="695" name="テキスト ボックス 694"/>
        <xdr:cNvSpPr txBox="1"/>
      </xdr:nvSpPr>
      <xdr:spPr>
        <a:xfrm>
          <a:off x="11070668" y="1622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51822</xdr:rowOff>
    </xdr:from>
    <xdr:to>
      <xdr:col>85</xdr:col>
      <xdr:colOff>177800</xdr:colOff>
      <xdr:row>97</xdr:row>
      <xdr:rowOff>153422</xdr:rowOff>
    </xdr:to>
    <xdr:sp macro="" textlink="">
      <xdr:nvSpPr>
        <xdr:cNvPr id="701" name="楕円 700"/>
        <xdr:cNvSpPr/>
      </xdr:nvSpPr>
      <xdr:spPr>
        <a:xfrm>
          <a:off x="14325600" y="1631290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30249</xdr:rowOff>
    </xdr:from>
    <xdr:ext cx="469744" cy="259045"/>
    <xdr:sp macro="" textlink="">
      <xdr:nvSpPr>
        <xdr:cNvPr id="702" name="積立金該当値テキスト"/>
        <xdr:cNvSpPr txBox="1"/>
      </xdr:nvSpPr>
      <xdr:spPr>
        <a:xfrm>
          <a:off x="14419580" y="162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49626</xdr:rowOff>
    </xdr:from>
    <xdr:to>
      <xdr:col>81</xdr:col>
      <xdr:colOff>101600</xdr:colOff>
      <xdr:row>96</xdr:row>
      <xdr:rowOff>151226</xdr:rowOff>
    </xdr:to>
    <xdr:sp macro="" textlink="">
      <xdr:nvSpPr>
        <xdr:cNvPr id="703" name="楕円 702"/>
        <xdr:cNvSpPr/>
      </xdr:nvSpPr>
      <xdr:spPr>
        <a:xfrm>
          <a:off x="13578840" y="161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167753</xdr:rowOff>
    </xdr:from>
    <xdr:ext cx="469744" cy="259045"/>
    <xdr:sp macro="" textlink="">
      <xdr:nvSpPr>
        <xdr:cNvPr id="704" name="テキスト ボックス 703"/>
        <xdr:cNvSpPr txBox="1"/>
      </xdr:nvSpPr>
      <xdr:spPr>
        <a:xfrm>
          <a:off x="13417628" y="159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87392</xdr:rowOff>
    </xdr:from>
    <xdr:to>
      <xdr:col>76</xdr:col>
      <xdr:colOff>165100</xdr:colOff>
      <xdr:row>97</xdr:row>
      <xdr:rowOff>17542</xdr:rowOff>
    </xdr:to>
    <xdr:sp macro="" textlink="">
      <xdr:nvSpPr>
        <xdr:cNvPr id="705" name="楕円 704"/>
        <xdr:cNvSpPr/>
      </xdr:nvSpPr>
      <xdr:spPr>
        <a:xfrm>
          <a:off x="12804140" y="16180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34069</xdr:rowOff>
    </xdr:from>
    <xdr:ext cx="469744" cy="259045"/>
    <xdr:sp macro="" textlink="">
      <xdr:nvSpPr>
        <xdr:cNvPr id="706" name="テキスト ボックス 705"/>
        <xdr:cNvSpPr txBox="1"/>
      </xdr:nvSpPr>
      <xdr:spPr>
        <a:xfrm>
          <a:off x="12642928" y="1595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119396</xdr:rowOff>
    </xdr:from>
    <xdr:to>
      <xdr:col>72</xdr:col>
      <xdr:colOff>38100</xdr:colOff>
      <xdr:row>96</xdr:row>
      <xdr:rowOff>49546</xdr:rowOff>
    </xdr:to>
    <xdr:sp macro="" textlink="">
      <xdr:nvSpPr>
        <xdr:cNvPr id="707" name="楕円 706"/>
        <xdr:cNvSpPr/>
      </xdr:nvSpPr>
      <xdr:spPr>
        <a:xfrm>
          <a:off x="12029440" y="160451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66073</xdr:rowOff>
    </xdr:from>
    <xdr:ext cx="534377" cy="259045"/>
    <xdr:sp macro="" textlink="">
      <xdr:nvSpPr>
        <xdr:cNvPr id="708" name="テキスト ボックス 707"/>
        <xdr:cNvSpPr txBox="1"/>
      </xdr:nvSpPr>
      <xdr:spPr>
        <a:xfrm>
          <a:off x="11835911" y="158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47752</xdr:rowOff>
    </xdr:from>
    <xdr:to>
      <xdr:col>67</xdr:col>
      <xdr:colOff>101600</xdr:colOff>
      <xdr:row>95</xdr:row>
      <xdr:rowOff>149352</xdr:rowOff>
    </xdr:to>
    <xdr:sp macro="" textlink="">
      <xdr:nvSpPr>
        <xdr:cNvPr id="709" name="楕円 708"/>
        <xdr:cNvSpPr/>
      </xdr:nvSpPr>
      <xdr:spPr>
        <a:xfrm>
          <a:off x="11231880" y="159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165879</xdr:rowOff>
    </xdr:from>
    <xdr:ext cx="534377" cy="259045"/>
    <xdr:sp macro="" textlink="">
      <xdr:nvSpPr>
        <xdr:cNvPr id="710" name="テキスト ボックス 709"/>
        <xdr:cNvSpPr txBox="1"/>
      </xdr:nvSpPr>
      <xdr:spPr>
        <a:xfrm>
          <a:off x="11061211" y="1575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609344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5890374" y="64984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609344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569484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609344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569484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609344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569484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609344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569484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609344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563072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19507835" y="5097054"/>
          <a:ext cx="1269"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19560540" y="6640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19443700" y="6636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19560540" y="487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19443700" y="5097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157335</xdr:rowOff>
    </xdr:from>
    <xdr:to>
      <xdr:col>116</xdr:col>
      <xdr:colOff>63500</xdr:colOff>
      <xdr:row>38</xdr:row>
      <xdr:rowOff>4500</xdr:rowOff>
    </xdr:to>
    <xdr:cxnSp macro="">
      <xdr:nvCxnSpPr>
        <xdr:cNvPr id="741" name="直線コネクタ 740"/>
        <xdr:cNvCxnSpPr/>
      </xdr:nvCxnSpPr>
      <xdr:spPr>
        <a:xfrm flipV="1">
          <a:off x="18778220" y="6360015"/>
          <a:ext cx="73152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19560540" y="61090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19458940" y="625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4500</xdr:rowOff>
    </xdr:from>
    <xdr:to>
      <xdr:col>111</xdr:col>
      <xdr:colOff>177800</xdr:colOff>
      <xdr:row>38</xdr:row>
      <xdr:rowOff>8092</xdr:rowOff>
    </xdr:to>
    <xdr:cxnSp macro="">
      <xdr:nvCxnSpPr>
        <xdr:cNvPr id="744" name="直線コネクタ 743"/>
        <xdr:cNvCxnSpPr/>
      </xdr:nvCxnSpPr>
      <xdr:spPr>
        <a:xfrm flipV="1">
          <a:off x="17988280" y="6374820"/>
          <a:ext cx="78994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18735040" y="6277211"/>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18573828" y="605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8092</xdr:rowOff>
    </xdr:from>
    <xdr:to>
      <xdr:col>107</xdr:col>
      <xdr:colOff>50800</xdr:colOff>
      <xdr:row>38</xdr:row>
      <xdr:rowOff>15929</xdr:rowOff>
    </xdr:to>
    <xdr:cxnSp macro="">
      <xdr:nvCxnSpPr>
        <xdr:cNvPr id="747" name="直線コネクタ 746"/>
        <xdr:cNvCxnSpPr/>
      </xdr:nvCxnSpPr>
      <xdr:spPr>
        <a:xfrm flipV="1">
          <a:off x="17213580" y="6378412"/>
          <a:ext cx="7747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17937480" y="6281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17776268" y="606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15929</xdr:rowOff>
    </xdr:from>
    <xdr:to>
      <xdr:col>102</xdr:col>
      <xdr:colOff>114300</xdr:colOff>
      <xdr:row>38</xdr:row>
      <xdr:rowOff>24094</xdr:rowOff>
    </xdr:to>
    <xdr:cxnSp macro="">
      <xdr:nvCxnSpPr>
        <xdr:cNvPr id="750" name="直線コネクタ 749"/>
        <xdr:cNvCxnSpPr/>
      </xdr:nvCxnSpPr>
      <xdr:spPr>
        <a:xfrm flipV="1">
          <a:off x="16431260" y="6386249"/>
          <a:ext cx="7823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7162780" y="6293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7001568" y="607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6388080" y="62745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6226868" y="605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106535</xdr:rowOff>
    </xdr:from>
    <xdr:to>
      <xdr:col>116</xdr:col>
      <xdr:colOff>114300</xdr:colOff>
      <xdr:row>38</xdr:row>
      <xdr:rowOff>36685</xdr:rowOff>
    </xdr:to>
    <xdr:sp macro="" textlink="">
      <xdr:nvSpPr>
        <xdr:cNvPr id="760" name="楕円 759"/>
        <xdr:cNvSpPr/>
      </xdr:nvSpPr>
      <xdr:spPr>
        <a:xfrm>
          <a:off x="19458940" y="6309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84962</xdr:rowOff>
    </xdr:from>
    <xdr:ext cx="469744" cy="259045"/>
    <xdr:sp macro="" textlink="">
      <xdr:nvSpPr>
        <xdr:cNvPr id="761" name="投資及び出資金該当値テキスト"/>
        <xdr:cNvSpPr txBox="1"/>
      </xdr:nvSpPr>
      <xdr:spPr>
        <a:xfrm>
          <a:off x="19560540" y="628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125149</xdr:rowOff>
    </xdr:from>
    <xdr:to>
      <xdr:col>112</xdr:col>
      <xdr:colOff>38100</xdr:colOff>
      <xdr:row>38</xdr:row>
      <xdr:rowOff>55299</xdr:rowOff>
    </xdr:to>
    <xdr:sp macro="" textlink="">
      <xdr:nvSpPr>
        <xdr:cNvPr id="762" name="楕円 761"/>
        <xdr:cNvSpPr/>
      </xdr:nvSpPr>
      <xdr:spPr>
        <a:xfrm>
          <a:off x="18735040" y="63278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46427</xdr:rowOff>
    </xdr:from>
    <xdr:ext cx="469744" cy="259045"/>
    <xdr:sp macro="" textlink="">
      <xdr:nvSpPr>
        <xdr:cNvPr id="763" name="テキスト ボックス 762"/>
        <xdr:cNvSpPr txBox="1"/>
      </xdr:nvSpPr>
      <xdr:spPr>
        <a:xfrm>
          <a:off x="18573828" y="641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128742</xdr:rowOff>
    </xdr:from>
    <xdr:to>
      <xdr:col>107</xdr:col>
      <xdr:colOff>101600</xdr:colOff>
      <xdr:row>38</xdr:row>
      <xdr:rowOff>58892</xdr:rowOff>
    </xdr:to>
    <xdr:sp macro="" textlink="">
      <xdr:nvSpPr>
        <xdr:cNvPr id="764" name="楕円 763"/>
        <xdr:cNvSpPr/>
      </xdr:nvSpPr>
      <xdr:spPr>
        <a:xfrm>
          <a:off x="17937480" y="6331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50019</xdr:rowOff>
    </xdr:from>
    <xdr:ext cx="469744" cy="259045"/>
    <xdr:sp macro="" textlink="">
      <xdr:nvSpPr>
        <xdr:cNvPr id="765" name="テキスト ボックス 764"/>
        <xdr:cNvSpPr txBox="1"/>
      </xdr:nvSpPr>
      <xdr:spPr>
        <a:xfrm>
          <a:off x="17776268" y="64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136579</xdr:rowOff>
    </xdr:from>
    <xdr:to>
      <xdr:col>102</xdr:col>
      <xdr:colOff>165100</xdr:colOff>
      <xdr:row>38</xdr:row>
      <xdr:rowOff>66729</xdr:rowOff>
    </xdr:to>
    <xdr:sp macro="" textlink="">
      <xdr:nvSpPr>
        <xdr:cNvPr id="766" name="楕円 765"/>
        <xdr:cNvSpPr/>
      </xdr:nvSpPr>
      <xdr:spPr>
        <a:xfrm>
          <a:off x="17162780" y="6339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57856</xdr:rowOff>
    </xdr:from>
    <xdr:ext cx="469744" cy="259045"/>
    <xdr:sp macro="" textlink="">
      <xdr:nvSpPr>
        <xdr:cNvPr id="767" name="テキスト ボックス 766"/>
        <xdr:cNvSpPr txBox="1"/>
      </xdr:nvSpPr>
      <xdr:spPr>
        <a:xfrm>
          <a:off x="17001568" y="642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144744</xdr:rowOff>
    </xdr:from>
    <xdr:to>
      <xdr:col>98</xdr:col>
      <xdr:colOff>38100</xdr:colOff>
      <xdr:row>38</xdr:row>
      <xdr:rowOff>74894</xdr:rowOff>
    </xdr:to>
    <xdr:sp macro="" textlink="">
      <xdr:nvSpPr>
        <xdr:cNvPr id="768" name="楕円 767"/>
        <xdr:cNvSpPr/>
      </xdr:nvSpPr>
      <xdr:spPr>
        <a:xfrm>
          <a:off x="16388080" y="6347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66021</xdr:rowOff>
    </xdr:from>
    <xdr:ext cx="469744" cy="259045"/>
    <xdr:sp macro="" textlink="">
      <xdr:nvSpPr>
        <xdr:cNvPr id="769" name="テキスト ボックス 768"/>
        <xdr:cNvSpPr txBox="1"/>
      </xdr:nvSpPr>
      <xdr:spPr>
        <a:xfrm>
          <a:off x="16226868" y="643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609344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58903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609344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563072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609344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563072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609344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563072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609344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563072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609344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563072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19507835" y="8417262"/>
          <a:ext cx="1269" cy="157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19560540" y="9991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19443700" y="9987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19560540" y="820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19443700" y="8417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152926</xdr:rowOff>
    </xdr:from>
    <xdr:to>
      <xdr:col>116</xdr:col>
      <xdr:colOff>63500</xdr:colOff>
      <xdr:row>58</xdr:row>
      <xdr:rowOff>166119</xdr:rowOff>
    </xdr:to>
    <xdr:cxnSp macro="">
      <xdr:nvCxnSpPr>
        <xdr:cNvPr id="800" name="直線コネクタ 799"/>
        <xdr:cNvCxnSpPr/>
      </xdr:nvCxnSpPr>
      <xdr:spPr>
        <a:xfrm>
          <a:off x="18778220" y="9876046"/>
          <a:ext cx="73152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19560540" y="9579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19458940" y="972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22134</xdr:rowOff>
    </xdr:from>
    <xdr:to>
      <xdr:col>111</xdr:col>
      <xdr:colOff>177800</xdr:colOff>
      <xdr:row>58</xdr:row>
      <xdr:rowOff>152926</xdr:rowOff>
    </xdr:to>
    <xdr:cxnSp macro="">
      <xdr:nvCxnSpPr>
        <xdr:cNvPr id="803" name="直線コネクタ 802"/>
        <xdr:cNvCxnSpPr/>
      </xdr:nvCxnSpPr>
      <xdr:spPr>
        <a:xfrm>
          <a:off x="17988280" y="9745254"/>
          <a:ext cx="78994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18735040" y="97141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18573828" y="949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81179</xdr:rowOff>
    </xdr:from>
    <xdr:to>
      <xdr:col>107</xdr:col>
      <xdr:colOff>50800</xdr:colOff>
      <xdr:row>58</xdr:row>
      <xdr:rowOff>22134</xdr:rowOff>
    </xdr:to>
    <xdr:cxnSp macro="">
      <xdr:nvCxnSpPr>
        <xdr:cNvPr id="806" name="直線コネクタ 805"/>
        <xdr:cNvCxnSpPr/>
      </xdr:nvCxnSpPr>
      <xdr:spPr>
        <a:xfrm>
          <a:off x="17213580" y="9636659"/>
          <a:ext cx="774700" cy="10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17937480" y="9689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17776268" y="946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52146</xdr:rowOff>
    </xdr:from>
    <xdr:to>
      <xdr:col>102</xdr:col>
      <xdr:colOff>114300</xdr:colOff>
      <xdr:row>57</xdr:row>
      <xdr:rowOff>81179</xdr:rowOff>
    </xdr:to>
    <xdr:cxnSp macro="">
      <xdr:nvCxnSpPr>
        <xdr:cNvPr id="809" name="直線コネクタ 808"/>
        <xdr:cNvCxnSpPr/>
      </xdr:nvCxnSpPr>
      <xdr:spPr>
        <a:xfrm>
          <a:off x="16431260" y="9439986"/>
          <a:ext cx="782320" cy="19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7162780" y="9687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1" name="テキスト ボックス 810"/>
        <xdr:cNvSpPr txBox="1"/>
      </xdr:nvSpPr>
      <xdr:spPr>
        <a:xfrm>
          <a:off x="17001568" y="9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6388080" y="96467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3" name="テキスト ボックス 812"/>
        <xdr:cNvSpPr txBox="1"/>
      </xdr:nvSpPr>
      <xdr:spPr>
        <a:xfrm>
          <a:off x="16226868" y="973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115319</xdr:rowOff>
    </xdr:from>
    <xdr:to>
      <xdr:col>116</xdr:col>
      <xdr:colOff>114300</xdr:colOff>
      <xdr:row>59</xdr:row>
      <xdr:rowOff>45469</xdr:rowOff>
    </xdr:to>
    <xdr:sp macro="" textlink="">
      <xdr:nvSpPr>
        <xdr:cNvPr id="819" name="楕円 818"/>
        <xdr:cNvSpPr/>
      </xdr:nvSpPr>
      <xdr:spPr>
        <a:xfrm>
          <a:off x="19458940" y="9838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30246</xdr:rowOff>
    </xdr:from>
    <xdr:ext cx="469744" cy="259045"/>
    <xdr:sp macro="" textlink="">
      <xdr:nvSpPr>
        <xdr:cNvPr id="820" name="貸付金該当値テキスト"/>
        <xdr:cNvSpPr txBox="1"/>
      </xdr:nvSpPr>
      <xdr:spPr>
        <a:xfrm>
          <a:off x="19560540" y="975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102126</xdr:rowOff>
    </xdr:from>
    <xdr:to>
      <xdr:col>112</xdr:col>
      <xdr:colOff>38100</xdr:colOff>
      <xdr:row>59</xdr:row>
      <xdr:rowOff>32276</xdr:rowOff>
    </xdr:to>
    <xdr:sp macro="" textlink="">
      <xdr:nvSpPr>
        <xdr:cNvPr id="821" name="楕円 820"/>
        <xdr:cNvSpPr/>
      </xdr:nvSpPr>
      <xdr:spPr>
        <a:xfrm>
          <a:off x="18735040" y="98252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23403</xdr:rowOff>
    </xdr:from>
    <xdr:ext cx="469744" cy="259045"/>
    <xdr:sp macro="" textlink="">
      <xdr:nvSpPr>
        <xdr:cNvPr id="822" name="テキスト ボックス 821"/>
        <xdr:cNvSpPr txBox="1"/>
      </xdr:nvSpPr>
      <xdr:spPr>
        <a:xfrm>
          <a:off x="18573828" y="991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142784</xdr:rowOff>
    </xdr:from>
    <xdr:to>
      <xdr:col>107</xdr:col>
      <xdr:colOff>101600</xdr:colOff>
      <xdr:row>58</xdr:row>
      <xdr:rowOff>72934</xdr:rowOff>
    </xdr:to>
    <xdr:sp macro="" textlink="">
      <xdr:nvSpPr>
        <xdr:cNvPr id="823" name="楕円 822"/>
        <xdr:cNvSpPr/>
      </xdr:nvSpPr>
      <xdr:spPr>
        <a:xfrm>
          <a:off x="17937480" y="9698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64061</xdr:rowOff>
    </xdr:from>
    <xdr:ext cx="469744" cy="259045"/>
    <xdr:sp macro="" textlink="">
      <xdr:nvSpPr>
        <xdr:cNvPr id="824" name="テキスト ボックス 823"/>
        <xdr:cNvSpPr txBox="1"/>
      </xdr:nvSpPr>
      <xdr:spPr>
        <a:xfrm>
          <a:off x="17776268" y="978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30379</xdr:rowOff>
    </xdr:from>
    <xdr:to>
      <xdr:col>102</xdr:col>
      <xdr:colOff>165100</xdr:colOff>
      <xdr:row>57</xdr:row>
      <xdr:rowOff>131979</xdr:rowOff>
    </xdr:to>
    <xdr:sp macro="" textlink="">
      <xdr:nvSpPr>
        <xdr:cNvPr id="825" name="楕円 824"/>
        <xdr:cNvSpPr/>
      </xdr:nvSpPr>
      <xdr:spPr>
        <a:xfrm>
          <a:off x="17162780" y="95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148506</xdr:rowOff>
    </xdr:from>
    <xdr:ext cx="534377" cy="259045"/>
    <xdr:sp macro="" textlink="">
      <xdr:nvSpPr>
        <xdr:cNvPr id="826" name="テキスト ボックス 825"/>
        <xdr:cNvSpPr txBox="1"/>
      </xdr:nvSpPr>
      <xdr:spPr>
        <a:xfrm>
          <a:off x="16969251" y="9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1346</xdr:rowOff>
    </xdr:from>
    <xdr:to>
      <xdr:col>98</xdr:col>
      <xdr:colOff>38100</xdr:colOff>
      <xdr:row>56</xdr:row>
      <xdr:rowOff>102946</xdr:rowOff>
    </xdr:to>
    <xdr:sp macro="" textlink="">
      <xdr:nvSpPr>
        <xdr:cNvPr id="827" name="楕円 826"/>
        <xdr:cNvSpPr/>
      </xdr:nvSpPr>
      <xdr:spPr>
        <a:xfrm>
          <a:off x="16388080" y="93891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119473</xdr:rowOff>
    </xdr:from>
    <xdr:ext cx="534377" cy="259045"/>
    <xdr:sp macro="" textlink="">
      <xdr:nvSpPr>
        <xdr:cNvPr id="828" name="テキスト ボックス 827"/>
        <xdr:cNvSpPr txBox="1"/>
      </xdr:nvSpPr>
      <xdr:spPr>
        <a:xfrm>
          <a:off x="16194551" y="91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563072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563072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19507835" y="11903304"/>
          <a:ext cx="1269" cy="130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19560540" y="132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19443700" y="13209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19560540" y="116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19443700" y="11903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8979</xdr:rowOff>
    </xdr:from>
    <xdr:to>
      <xdr:col>116</xdr:col>
      <xdr:colOff>63500</xdr:colOff>
      <xdr:row>76</xdr:row>
      <xdr:rowOff>32638</xdr:rowOff>
    </xdr:to>
    <xdr:cxnSp macro="">
      <xdr:nvCxnSpPr>
        <xdr:cNvPr id="858" name="直線コネクタ 857"/>
        <xdr:cNvCxnSpPr/>
      </xdr:nvCxnSpPr>
      <xdr:spPr>
        <a:xfrm flipV="1">
          <a:off x="18778220" y="12749619"/>
          <a:ext cx="73152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19560540" y="12511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19458940" y="12656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32638</xdr:rowOff>
    </xdr:from>
    <xdr:to>
      <xdr:col>111</xdr:col>
      <xdr:colOff>177800</xdr:colOff>
      <xdr:row>76</xdr:row>
      <xdr:rowOff>59804</xdr:rowOff>
    </xdr:to>
    <xdr:cxnSp macro="">
      <xdr:nvCxnSpPr>
        <xdr:cNvPr id="861" name="直線コネクタ 860"/>
        <xdr:cNvCxnSpPr/>
      </xdr:nvCxnSpPr>
      <xdr:spPr>
        <a:xfrm flipV="1">
          <a:off x="17988280" y="12773278"/>
          <a:ext cx="78994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18735040" y="126250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18541511" y="124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59804</xdr:rowOff>
    </xdr:from>
    <xdr:to>
      <xdr:col>107</xdr:col>
      <xdr:colOff>50800</xdr:colOff>
      <xdr:row>76</xdr:row>
      <xdr:rowOff>103276</xdr:rowOff>
    </xdr:to>
    <xdr:cxnSp macro="">
      <xdr:nvCxnSpPr>
        <xdr:cNvPr id="864" name="直線コネクタ 863"/>
        <xdr:cNvCxnSpPr/>
      </xdr:nvCxnSpPr>
      <xdr:spPr>
        <a:xfrm flipV="1">
          <a:off x="17213580" y="12800444"/>
          <a:ext cx="7747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17937480" y="1263283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17766811" y="124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103276</xdr:rowOff>
    </xdr:from>
    <xdr:to>
      <xdr:col>102</xdr:col>
      <xdr:colOff>114300</xdr:colOff>
      <xdr:row>77</xdr:row>
      <xdr:rowOff>11113</xdr:rowOff>
    </xdr:to>
    <xdr:cxnSp macro="">
      <xdr:nvCxnSpPr>
        <xdr:cNvPr id="867" name="直線コネクタ 866"/>
        <xdr:cNvCxnSpPr/>
      </xdr:nvCxnSpPr>
      <xdr:spPr>
        <a:xfrm flipV="1">
          <a:off x="16431260" y="12843916"/>
          <a:ext cx="782320" cy="7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7162780" y="126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6969251" y="124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6388080" y="12733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6194551" y="125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129629</xdr:rowOff>
    </xdr:from>
    <xdr:to>
      <xdr:col>116</xdr:col>
      <xdr:colOff>114300</xdr:colOff>
      <xdr:row>76</xdr:row>
      <xdr:rowOff>59779</xdr:rowOff>
    </xdr:to>
    <xdr:sp macro="" textlink="">
      <xdr:nvSpPr>
        <xdr:cNvPr id="877" name="楕円 876"/>
        <xdr:cNvSpPr/>
      </xdr:nvSpPr>
      <xdr:spPr>
        <a:xfrm>
          <a:off x="19458940" y="12702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108056</xdr:rowOff>
    </xdr:from>
    <xdr:ext cx="534377" cy="259045"/>
    <xdr:sp macro="" textlink="">
      <xdr:nvSpPr>
        <xdr:cNvPr id="878" name="繰出金該当値テキスト"/>
        <xdr:cNvSpPr txBox="1"/>
      </xdr:nvSpPr>
      <xdr:spPr>
        <a:xfrm>
          <a:off x="19560540" y="126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153288</xdr:rowOff>
    </xdr:from>
    <xdr:to>
      <xdr:col>112</xdr:col>
      <xdr:colOff>38100</xdr:colOff>
      <xdr:row>76</xdr:row>
      <xdr:rowOff>83438</xdr:rowOff>
    </xdr:to>
    <xdr:sp macro="" textlink="">
      <xdr:nvSpPr>
        <xdr:cNvPr id="879" name="楕円 878"/>
        <xdr:cNvSpPr/>
      </xdr:nvSpPr>
      <xdr:spPr>
        <a:xfrm>
          <a:off x="18735040" y="12726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74565</xdr:rowOff>
    </xdr:from>
    <xdr:ext cx="534377" cy="259045"/>
    <xdr:sp macro="" textlink="">
      <xdr:nvSpPr>
        <xdr:cNvPr id="880" name="テキスト ボックス 879"/>
        <xdr:cNvSpPr txBox="1"/>
      </xdr:nvSpPr>
      <xdr:spPr>
        <a:xfrm>
          <a:off x="18541511" y="128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9004</xdr:rowOff>
    </xdr:from>
    <xdr:to>
      <xdr:col>107</xdr:col>
      <xdr:colOff>101600</xdr:colOff>
      <xdr:row>76</xdr:row>
      <xdr:rowOff>110604</xdr:rowOff>
    </xdr:to>
    <xdr:sp macro="" textlink="">
      <xdr:nvSpPr>
        <xdr:cNvPr id="881" name="楕円 880"/>
        <xdr:cNvSpPr/>
      </xdr:nvSpPr>
      <xdr:spPr>
        <a:xfrm>
          <a:off x="17937480" y="127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101731</xdr:rowOff>
    </xdr:from>
    <xdr:ext cx="534377" cy="259045"/>
    <xdr:sp macro="" textlink="">
      <xdr:nvSpPr>
        <xdr:cNvPr id="882" name="テキスト ボックス 881"/>
        <xdr:cNvSpPr txBox="1"/>
      </xdr:nvSpPr>
      <xdr:spPr>
        <a:xfrm>
          <a:off x="17766811" y="128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52476</xdr:rowOff>
    </xdr:from>
    <xdr:to>
      <xdr:col>102</xdr:col>
      <xdr:colOff>165100</xdr:colOff>
      <xdr:row>76</xdr:row>
      <xdr:rowOff>154076</xdr:rowOff>
    </xdr:to>
    <xdr:sp macro="" textlink="">
      <xdr:nvSpPr>
        <xdr:cNvPr id="883" name="楕円 882"/>
        <xdr:cNvSpPr/>
      </xdr:nvSpPr>
      <xdr:spPr>
        <a:xfrm>
          <a:off x="17162780" y="127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145203</xdr:rowOff>
    </xdr:from>
    <xdr:ext cx="534377" cy="259045"/>
    <xdr:sp macro="" textlink="">
      <xdr:nvSpPr>
        <xdr:cNvPr id="884" name="テキスト ボックス 883"/>
        <xdr:cNvSpPr txBox="1"/>
      </xdr:nvSpPr>
      <xdr:spPr>
        <a:xfrm>
          <a:off x="16969251" y="128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131763</xdr:rowOff>
    </xdr:from>
    <xdr:to>
      <xdr:col>98</xdr:col>
      <xdr:colOff>38100</xdr:colOff>
      <xdr:row>77</xdr:row>
      <xdr:rowOff>61913</xdr:rowOff>
    </xdr:to>
    <xdr:sp macro="" textlink="">
      <xdr:nvSpPr>
        <xdr:cNvPr id="885" name="楕円 884"/>
        <xdr:cNvSpPr/>
      </xdr:nvSpPr>
      <xdr:spPr>
        <a:xfrm>
          <a:off x="16388080" y="12872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53040</xdr:rowOff>
    </xdr:from>
    <xdr:ext cx="534377" cy="259045"/>
    <xdr:sp macro="" textlink="">
      <xdr:nvSpPr>
        <xdr:cNvPr id="886" name="テキスト ボックス 885"/>
        <xdr:cNvSpPr txBox="1"/>
      </xdr:nvSpPr>
      <xdr:spPr>
        <a:xfrm>
          <a:off x="16194551" y="129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歳出決算総額は，住民一人当たり</a:t>
          </a:r>
          <a:r>
            <a:rPr kumimoji="1" lang="en-US" altLang="ja-JP" sz="1200" baseline="0">
              <a:solidFill>
                <a:schemeClr val="dk1"/>
              </a:solidFill>
              <a:effectLst/>
              <a:latin typeface="+mn-lt"/>
              <a:ea typeface="+mn-ea"/>
              <a:cs typeface="+mn-cs"/>
            </a:rPr>
            <a:t>353,063</a:t>
          </a:r>
          <a:r>
            <a:rPr kumimoji="1" lang="ja-JP" altLang="ja-JP" sz="1200" baseline="0">
              <a:solidFill>
                <a:schemeClr val="dk1"/>
              </a:solidFill>
              <a:effectLst/>
              <a:latin typeface="+mn-lt"/>
              <a:ea typeface="+mn-ea"/>
              <a:cs typeface="+mn-cs"/>
            </a:rPr>
            <a:t>円となっている。</a:t>
          </a:r>
          <a:endParaRPr kumimoji="0" lang="en-US" altLang="ja-JP" sz="1200" baseline="0">
            <a:solidFill>
              <a:schemeClr val="dk1"/>
            </a:solidFill>
            <a:effectLst/>
            <a:latin typeface="+mn-lt"/>
            <a:ea typeface="+mn-ea"/>
            <a:cs typeface="+mn-cs"/>
          </a:endParaRPr>
        </a:p>
        <a:p>
          <a:r>
            <a:rPr kumimoji="0"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主な構成項目である扶助費は，生活保護費が減少したものの，障がい福祉サービス事業費の増加などにより，住民一人当たり</a:t>
          </a:r>
          <a:r>
            <a:rPr kumimoji="1" lang="en-US" altLang="ja-JP" sz="1200" baseline="0">
              <a:solidFill>
                <a:schemeClr val="dk1"/>
              </a:solidFill>
              <a:effectLst/>
              <a:latin typeface="+mn-lt"/>
              <a:ea typeface="+mn-ea"/>
              <a:cs typeface="+mn-cs"/>
            </a:rPr>
            <a:t>98,748</a:t>
          </a:r>
          <a:r>
            <a:rPr kumimoji="1" lang="ja-JP" altLang="ja-JP" sz="1200" baseline="0">
              <a:solidFill>
                <a:schemeClr val="dk1"/>
              </a:solidFill>
              <a:effectLst/>
              <a:latin typeface="+mn-lt"/>
              <a:ea typeface="+mn-ea"/>
              <a:cs typeface="+mn-cs"/>
            </a:rPr>
            <a:t>円となっており，平成</a:t>
          </a:r>
          <a:r>
            <a:rPr kumimoji="1" lang="en-US" altLang="ja-JP" sz="1200" baseline="0">
              <a:solidFill>
                <a:schemeClr val="dk1"/>
              </a:solidFill>
              <a:effectLst/>
              <a:latin typeface="+mn-lt"/>
              <a:ea typeface="+mn-ea"/>
              <a:cs typeface="+mn-cs"/>
            </a:rPr>
            <a:t>26</a:t>
          </a:r>
          <a:r>
            <a:rPr kumimoji="1" lang="ja-JP" altLang="ja-JP" sz="1200" baseline="0">
              <a:solidFill>
                <a:schemeClr val="dk1"/>
              </a:solidFill>
              <a:effectLst/>
              <a:latin typeface="+mn-lt"/>
              <a:ea typeface="+mn-ea"/>
              <a:cs typeface="+mn-cs"/>
            </a:rPr>
            <a:t>年度から比較すると</a:t>
          </a:r>
          <a:r>
            <a:rPr kumimoji="1" lang="en-US" altLang="ja-JP" sz="1200" baseline="0">
              <a:solidFill>
                <a:schemeClr val="dk1"/>
              </a:solidFill>
              <a:effectLst/>
              <a:latin typeface="+mn-lt"/>
              <a:ea typeface="+mn-ea"/>
              <a:cs typeface="+mn-cs"/>
            </a:rPr>
            <a:t>5.1</a:t>
          </a:r>
          <a:r>
            <a:rPr kumimoji="1" lang="ja-JP" altLang="ja-JP" sz="1200" baseline="0">
              <a:solidFill>
                <a:schemeClr val="dk1"/>
              </a:solidFill>
              <a:effectLst/>
              <a:latin typeface="+mn-lt"/>
              <a:ea typeface="+mn-ea"/>
              <a:cs typeface="+mn-cs"/>
            </a:rPr>
            <a:t>％増加している。</a:t>
          </a:r>
          <a:endParaRPr lang="ja-JP" altLang="ja-JP" sz="1200">
            <a:effectLst/>
          </a:endParaRPr>
        </a:p>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一方で，人件費は，</a:t>
          </a:r>
          <a:r>
            <a:rPr kumimoji="1" lang="ja-JP" altLang="en-US" sz="1200" baseline="0">
              <a:solidFill>
                <a:schemeClr val="dk1"/>
              </a:solidFill>
              <a:effectLst/>
              <a:latin typeface="+mn-lt"/>
              <a:ea typeface="+mn-ea"/>
              <a:cs typeface="+mn-cs"/>
            </a:rPr>
            <a:t>災害対応に係る時間外手当及び給与改定による職員給の増などにより，</a:t>
          </a:r>
          <a:r>
            <a:rPr kumimoji="1" lang="ja-JP" altLang="ja-JP" sz="1200" baseline="0">
              <a:solidFill>
                <a:schemeClr val="dk1"/>
              </a:solidFill>
              <a:effectLst/>
              <a:latin typeface="+mn-lt"/>
              <a:ea typeface="+mn-ea"/>
              <a:cs typeface="+mn-cs"/>
            </a:rPr>
            <a:t>住民一人当たり</a:t>
          </a:r>
          <a:r>
            <a:rPr kumimoji="1" lang="en-US" altLang="ja-JP" sz="1200" baseline="0">
              <a:solidFill>
                <a:schemeClr val="dk1"/>
              </a:solidFill>
              <a:effectLst/>
              <a:latin typeface="+mn-lt"/>
              <a:ea typeface="+mn-ea"/>
              <a:cs typeface="+mn-cs"/>
            </a:rPr>
            <a:t>53,229</a:t>
          </a:r>
          <a:r>
            <a:rPr kumimoji="1" lang="ja-JP" altLang="ja-JP" sz="1200" baseline="0">
              <a:solidFill>
                <a:schemeClr val="dk1"/>
              </a:solidFill>
              <a:effectLst/>
              <a:latin typeface="+mn-lt"/>
              <a:ea typeface="+mn-ea"/>
              <a:cs typeface="+mn-cs"/>
            </a:rPr>
            <a:t>円となって</a:t>
          </a:r>
          <a:r>
            <a:rPr kumimoji="1" lang="ja-JP" altLang="en-US" sz="1200" baseline="0">
              <a:solidFill>
                <a:schemeClr val="dk1"/>
              </a:solidFill>
              <a:effectLst/>
              <a:latin typeface="+mn-lt"/>
              <a:ea typeface="+mn-ea"/>
              <a:cs typeface="+mn-cs"/>
            </a:rPr>
            <a:t>いるものの</a:t>
          </a:r>
          <a:r>
            <a:rPr kumimoji="1" lang="ja-JP" altLang="ja-JP" sz="1200" baseline="0">
              <a:solidFill>
                <a:schemeClr val="dk1"/>
              </a:solidFill>
              <a:effectLst/>
              <a:latin typeface="+mn-lt"/>
              <a:ea typeface="+mn-ea"/>
              <a:cs typeface="+mn-cs"/>
            </a:rPr>
            <a:t>，平成</a:t>
          </a:r>
          <a:r>
            <a:rPr kumimoji="1" lang="en-US" altLang="ja-JP" sz="1200" baseline="0">
              <a:solidFill>
                <a:schemeClr val="dk1"/>
              </a:solidFill>
              <a:effectLst/>
              <a:latin typeface="+mn-lt"/>
              <a:ea typeface="+mn-ea"/>
              <a:cs typeface="+mn-cs"/>
            </a:rPr>
            <a:t>26</a:t>
          </a:r>
          <a:r>
            <a:rPr kumimoji="1" lang="ja-JP" altLang="ja-JP" sz="1200" baseline="0">
              <a:solidFill>
                <a:schemeClr val="dk1"/>
              </a:solidFill>
              <a:effectLst/>
              <a:latin typeface="+mn-lt"/>
              <a:ea typeface="+mn-ea"/>
              <a:cs typeface="+mn-cs"/>
            </a:rPr>
            <a:t>年度から比較すると</a:t>
          </a:r>
          <a:r>
            <a:rPr kumimoji="1" lang="en-US" altLang="ja-JP" sz="1200" baseline="0">
              <a:solidFill>
                <a:schemeClr val="dk1"/>
              </a:solidFill>
              <a:effectLst/>
              <a:latin typeface="+mn-lt"/>
              <a:ea typeface="+mn-ea"/>
              <a:cs typeface="+mn-cs"/>
            </a:rPr>
            <a:t>8.0</a:t>
          </a:r>
          <a:r>
            <a:rPr kumimoji="1" lang="ja-JP" altLang="ja-JP" sz="1200" baseline="0">
              <a:solidFill>
                <a:schemeClr val="dk1"/>
              </a:solidFill>
              <a:effectLst/>
              <a:latin typeface="+mn-lt"/>
              <a:ea typeface="+mn-ea"/>
              <a:cs typeface="+mn-cs"/>
            </a:rPr>
            <a:t>％減少し，類似団体を下回っている。これは退職者数の減による退職手当の減少と，平成</a:t>
          </a:r>
          <a:r>
            <a:rPr kumimoji="1" lang="en-US" altLang="ja-JP" sz="1200" baseline="0">
              <a:solidFill>
                <a:schemeClr val="dk1"/>
              </a:solidFill>
              <a:effectLst/>
              <a:latin typeface="+mn-lt"/>
              <a:ea typeface="+mn-ea"/>
              <a:cs typeface="+mn-cs"/>
            </a:rPr>
            <a:t>10</a:t>
          </a:r>
          <a:r>
            <a:rPr kumimoji="1" lang="ja-JP" altLang="en-US" sz="1200" baseline="0">
              <a:solidFill>
                <a:schemeClr val="dk1"/>
              </a:solidFill>
              <a:effectLst/>
              <a:latin typeface="+mn-lt"/>
              <a:ea typeface="+mn-ea"/>
              <a:cs typeface="+mn-cs"/>
            </a:rPr>
            <a:t>年</a:t>
          </a:r>
          <a:r>
            <a:rPr kumimoji="1" lang="ja-JP" altLang="ja-JP" sz="1200" baseline="0">
              <a:solidFill>
                <a:schemeClr val="dk1"/>
              </a:solidFill>
              <a:effectLst/>
              <a:latin typeface="+mn-lt"/>
              <a:ea typeface="+mn-ea"/>
              <a:cs typeface="+mn-cs"/>
            </a:rPr>
            <a:t>度から継続して取り組んでいる定員管理適正化による職員数の削減が主な要因である。</a:t>
          </a:r>
          <a:endParaRPr kumimoji="0" lang="en-US" altLang="ja-JP" sz="1200" baseline="0">
            <a:solidFill>
              <a:schemeClr val="dk1"/>
            </a:solidFill>
            <a:effectLst/>
            <a:latin typeface="+mn-lt"/>
            <a:ea typeface="+mn-ea"/>
            <a:cs typeface="+mn-cs"/>
          </a:endParaRPr>
        </a:p>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また，普通建設事業費は住民一人当たり</a:t>
          </a:r>
          <a:r>
            <a:rPr kumimoji="1" lang="en-US" altLang="ja-JP" sz="1200" baseline="0">
              <a:solidFill>
                <a:schemeClr val="dk1"/>
              </a:solidFill>
              <a:effectLst/>
              <a:latin typeface="+mn-lt"/>
              <a:ea typeface="+mn-ea"/>
              <a:cs typeface="+mn-cs"/>
            </a:rPr>
            <a:t>39,340</a:t>
          </a:r>
          <a:r>
            <a:rPr kumimoji="1" lang="ja-JP" altLang="ja-JP" sz="1200" baseline="0">
              <a:solidFill>
                <a:schemeClr val="dk1"/>
              </a:solidFill>
              <a:effectLst/>
              <a:latin typeface="+mn-lt"/>
              <a:ea typeface="+mn-ea"/>
              <a:cs typeface="+mn-cs"/>
            </a:rPr>
            <a:t>円となっており，類似団体と比較して一人当たりコストが低い状況となっている。</a:t>
          </a:r>
          <a:endParaRPr lang="ja-JP" altLang="ja-JP" sz="1200">
            <a:effectLst/>
          </a:endParaRPr>
        </a:p>
        <a:p>
          <a:r>
            <a:rPr kumimoji="1" lang="ja-JP" altLang="ja-JP" sz="1300" baseline="0">
              <a:solidFill>
                <a:schemeClr val="dk1"/>
              </a:solidFill>
              <a:effectLst/>
              <a:latin typeface="+mn-lt"/>
              <a:ea typeface="+mn-ea"/>
              <a:cs typeface="+mn-cs"/>
            </a:rPr>
            <a:t>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469,960
460,550
518.14
173,533,121
165,925,591
786,527
101,600,797
139,455,551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39254" y="6817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7196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7196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7196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7196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7196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7196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7196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084955" y="5256530"/>
          <a:ext cx="1270" cy="134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137660"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020820" y="6599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13766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020820" y="5256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91803</xdr:rowOff>
    </xdr:from>
    <xdr:to>
      <xdr:col>24</xdr:col>
      <xdr:colOff>63500</xdr:colOff>
      <xdr:row>36</xdr:row>
      <xdr:rowOff>132080</xdr:rowOff>
    </xdr:to>
    <xdr:cxnSp macro="">
      <xdr:nvCxnSpPr>
        <xdr:cNvPr id="63" name="直線コネクタ 62"/>
        <xdr:cNvCxnSpPr/>
      </xdr:nvCxnSpPr>
      <xdr:spPr>
        <a:xfrm>
          <a:off x="3355340" y="6126843"/>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137660" y="5745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036060" y="589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91803</xdr:rowOff>
    </xdr:from>
    <xdr:to>
      <xdr:col>19</xdr:col>
      <xdr:colOff>177800</xdr:colOff>
      <xdr:row>36</xdr:row>
      <xdr:rowOff>102689</xdr:rowOff>
    </xdr:to>
    <xdr:cxnSp macro="">
      <xdr:nvCxnSpPr>
        <xdr:cNvPr id="66" name="直線コネクタ 65"/>
        <xdr:cNvCxnSpPr/>
      </xdr:nvCxnSpPr>
      <xdr:spPr>
        <a:xfrm flipV="1">
          <a:off x="2565400" y="6126843"/>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312160" y="58849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150948" y="56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92347</xdr:rowOff>
    </xdr:from>
    <xdr:to>
      <xdr:col>15</xdr:col>
      <xdr:colOff>50800</xdr:colOff>
      <xdr:row>36</xdr:row>
      <xdr:rowOff>102689</xdr:rowOff>
    </xdr:to>
    <xdr:cxnSp macro="">
      <xdr:nvCxnSpPr>
        <xdr:cNvPr id="69" name="直線コネクタ 68"/>
        <xdr:cNvCxnSpPr/>
      </xdr:nvCxnSpPr>
      <xdr:spPr>
        <a:xfrm>
          <a:off x="1790700" y="5959747"/>
          <a:ext cx="7747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514600" y="588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353388" y="56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92347</xdr:rowOff>
    </xdr:from>
    <xdr:to>
      <xdr:col>10</xdr:col>
      <xdr:colOff>114300</xdr:colOff>
      <xdr:row>35</xdr:row>
      <xdr:rowOff>153307</xdr:rowOff>
    </xdr:to>
    <xdr:cxnSp macro="">
      <xdr:nvCxnSpPr>
        <xdr:cNvPr id="72" name="直線コネクタ 71"/>
        <xdr:cNvCxnSpPr/>
      </xdr:nvCxnSpPr>
      <xdr:spPr>
        <a:xfrm flipV="1">
          <a:off x="1008380" y="5959747"/>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7399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578688" y="55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965200" y="5793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03988" y="55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81280</xdr:rowOff>
    </xdr:from>
    <xdr:to>
      <xdr:col>24</xdr:col>
      <xdr:colOff>114300</xdr:colOff>
      <xdr:row>37</xdr:row>
      <xdr:rowOff>11430</xdr:rowOff>
    </xdr:to>
    <xdr:sp macro="" textlink="">
      <xdr:nvSpPr>
        <xdr:cNvPr id="82" name="楕円 81"/>
        <xdr:cNvSpPr/>
      </xdr:nvSpPr>
      <xdr:spPr>
        <a:xfrm>
          <a:off x="4036060" y="6116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59707</xdr:rowOff>
    </xdr:from>
    <xdr:ext cx="469744" cy="259045"/>
    <xdr:sp macro="" textlink="">
      <xdr:nvSpPr>
        <xdr:cNvPr id="83" name="議会費該当値テキスト"/>
        <xdr:cNvSpPr txBox="1"/>
      </xdr:nvSpPr>
      <xdr:spPr>
        <a:xfrm>
          <a:off x="413766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41003</xdr:rowOff>
    </xdr:from>
    <xdr:to>
      <xdr:col>20</xdr:col>
      <xdr:colOff>38100</xdr:colOff>
      <xdr:row>36</xdr:row>
      <xdr:rowOff>142603</xdr:rowOff>
    </xdr:to>
    <xdr:sp macro="" textlink="">
      <xdr:nvSpPr>
        <xdr:cNvPr id="84" name="楕円 83"/>
        <xdr:cNvSpPr/>
      </xdr:nvSpPr>
      <xdr:spPr>
        <a:xfrm>
          <a:off x="3312160" y="60760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133730</xdr:rowOff>
    </xdr:from>
    <xdr:ext cx="469744" cy="259045"/>
    <xdr:sp macro="" textlink="">
      <xdr:nvSpPr>
        <xdr:cNvPr id="85" name="テキスト ボックス 84"/>
        <xdr:cNvSpPr txBox="1"/>
      </xdr:nvSpPr>
      <xdr:spPr>
        <a:xfrm>
          <a:off x="3150948"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51889</xdr:rowOff>
    </xdr:from>
    <xdr:to>
      <xdr:col>15</xdr:col>
      <xdr:colOff>101600</xdr:colOff>
      <xdr:row>36</xdr:row>
      <xdr:rowOff>153489</xdr:rowOff>
    </xdr:to>
    <xdr:sp macro="" textlink="">
      <xdr:nvSpPr>
        <xdr:cNvPr id="86" name="楕円 85"/>
        <xdr:cNvSpPr/>
      </xdr:nvSpPr>
      <xdr:spPr>
        <a:xfrm>
          <a:off x="2514600" y="608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144616</xdr:rowOff>
    </xdr:from>
    <xdr:ext cx="469744" cy="259045"/>
    <xdr:sp macro="" textlink="">
      <xdr:nvSpPr>
        <xdr:cNvPr id="87" name="テキスト ボックス 86"/>
        <xdr:cNvSpPr txBox="1"/>
      </xdr:nvSpPr>
      <xdr:spPr>
        <a:xfrm>
          <a:off x="2353388" y="617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41547</xdr:rowOff>
    </xdr:from>
    <xdr:to>
      <xdr:col>10</xdr:col>
      <xdr:colOff>165100</xdr:colOff>
      <xdr:row>35</xdr:row>
      <xdr:rowOff>143147</xdr:rowOff>
    </xdr:to>
    <xdr:sp macro="" textlink="">
      <xdr:nvSpPr>
        <xdr:cNvPr id="88" name="楕円 87"/>
        <xdr:cNvSpPr/>
      </xdr:nvSpPr>
      <xdr:spPr>
        <a:xfrm>
          <a:off x="1739900" y="59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134274</xdr:rowOff>
    </xdr:from>
    <xdr:ext cx="469744" cy="259045"/>
    <xdr:sp macro="" textlink="">
      <xdr:nvSpPr>
        <xdr:cNvPr id="89" name="テキスト ボックス 88"/>
        <xdr:cNvSpPr txBox="1"/>
      </xdr:nvSpPr>
      <xdr:spPr>
        <a:xfrm>
          <a:off x="1578688" y="600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102507</xdr:rowOff>
    </xdr:from>
    <xdr:to>
      <xdr:col>6</xdr:col>
      <xdr:colOff>38100</xdr:colOff>
      <xdr:row>36</xdr:row>
      <xdr:rowOff>32657</xdr:rowOff>
    </xdr:to>
    <xdr:sp macro="" textlink="">
      <xdr:nvSpPr>
        <xdr:cNvPr id="90" name="楕円 89"/>
        <xdr:cNvSpPr/>
      </xdr:nvSpPr>
      <xdr:spPr>
        <a:xfrm>
          <a:off x="965200" y="5969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23784</xdr:rowOff>
    </xdr:from>
    <xdr:ext cx="469744" cy="259045"/>
    <xdr:sp macro="" textlink="">
      <xdr:nvSpPr>
        <xdr:cNvPr id="91" name="テキスト ボックス 90"/>
        <xdr:cNvSpPr txBox="1"/>
      </xdr:nvSpPr>
      <xdr:spPr>
        <a:xfrm>
          <a:off x="803988" y="605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467494" y="10170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07841" y="97244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078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078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078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084955" y="8622932"/>
          <a:ext cx="1270" cy="121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137660" y="98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020820" y="983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137660" y="84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020820" y="8622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88677</xdr:rowOff>
    </xdr:from>
    <xdr:to>
      <xdr:col>24</xdr:col>
      <xdr:colOff>63500</xdr:colOff>
      <xdr:row>57</xdr:row>
      <xdr:rowOff>129527</xdr:rowOff>
    </xdr:to>
    <xdr:cxnSp macro="">
      <xdr:nvCxnSpPr>
        <xdr:cNvPr id="119" name="直線コネクタ 118"/>
        <xdr:cNvCxnSpPr/>
      </xdr:nvCxnSpPr>
      <xdr:spPr>
        <a:xfrm>
          <a:off x="3355340" y="9644157"/>
          <a:ext cx="731520" cy="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137660" y="931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036060" y="94599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148021</xdr:rowOff>
    </xdr:from>
    <xdr:to>
      <xdr:col>19</xdr:col>
      <xdr:colOff>177800</xdr:colOff>
      <xdr:row>57</xdr:row>
      <xdr:rowOff>88677</xdr:rowOff>
    </xdr:to>
    <xdr:cxnSp macro="">
      <xdr:nvCxnSpPr>
        <xdr:cNvPr id="122" name="直線コネクタ 121"/>
        <xdr:cNvCxnSpPr/>
      </xdr:nvCxnSpPr>
      <xdr:spPr>
        <a:xfrm>
          <a:off x="2565400" y="9535861"/>
          <a:ext cx="789940" cy="10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312160" y="9479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118631" y="925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148021</xdr:rowOff>
    </xdr:from>
    <xdr:to>
      <xdr:col>15</xdr:col>
      <xdr:colOff>50800</xdr:colOff>
      <xdr:row>56</xdr:row>
      <xdr:rowOff>170927</xdr:rowOff>
    </xdr:to>
    <xdr:cxnSp macro="">
      <xdr:nvCxnSpPr>
        <xdr:cNvPr id="125" name="直線コネクタ 124"/>
        <xdr:cNvCxnSpPr/>
      </xdr:nvCxnSpPr>
      <xdr:spPr>
        <a:xfrm flipV="1">
          <a:off x="1790700" y="9535861"/>
          <a:ext cx="7747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5146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343931" y="922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30841</xdr:rowOff>
    </xdr:from>
    <xdr:to>
      <xdr:col>10</xdr:col>
      <xdr:colOff>114300</xdr:colOff>
      <xdr:row>56</xdr:row>
      <xdr:rowOff>170927</xdr:rowOff>
    </xdr:to>
    <xdr:cxnSp macro="">
      <xdr:nvCxnSpPr>
        <xdr:cNvPr id="128" name="直線コネクタ 127"/>
        <xdr:cNvCxnSpPr/>
      </xdr:nvCxnSpPr>
      <xdr:spPr>
        <a:xfrm>
          <a:off x="1008380" y="9418681"/>
          <a:ext cx="782320" cy="14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739900" y="94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546371" y="92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965200" y="94195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124455</xdr:rowOff>
    </xdr:from>
    <xdr:ext cx="534377" cy="259045"/>
    <xdr:sp macro="" textlink="">
      <xdr:nvSpPr>
        <xdr:cNvPr id="132" name="テキスト ボックス 131"/>
        <xdr:cNvSpPr txBox="1"/>
      </xdr:nvSpPr>
      <xdr:spPr>
        <a:xfrm>
          <a:off x="771671" y="95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78727</xdr:rowOff>
    </xdr:from>
    <xdr:to>
      <xdr:col>24</xdr:col>
      <xdr:colOff>114300</xdr:colOff>
      <xdr:row>58</xdr:row>
      <xdr:rowOff>8877</xdr:rowOff>
    </xdr:to>
    <xdr:sp macro="" textlink="">
      <xdr:nvSpPr>
        <xdr:cNvPr id="138" name="楕円 137"/>
        <xdr:cNvSpPr/>
      </xdr:nvSpPr>
      <xdr:spPr>
        <a:xfrm>
          <a:off x="4036060" y="9634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57154</xdr:rowOff>
    </xdr:from>
    <xdr:ext cx="534377" cy="259045"/>
    <xdr:sp macro="" textlink="">
      <xdr:nvSpPr>
        <xdr:cNvPr id="139" name="総務費該当値テキスト"/>
        <xdr:cNvSpPr txBox="1"/>
      </xdr:nvSpPr>
      <xdr:spPr>
        <a:xfrm>
          <a:off x="4137660" y="96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37877</xdr:rowOff>
    </xdr:from>
    <xdr:to>
      <xdr:col>20</xdr:col>
      <xdr:colOff>38100</xdr:colOff>
      <xdr:row>57</xdr:row>
      <xdr:rowOff>139477</xdr:rowOff>
    </xdr:to>
    <xdr:sp macro="" textlink="">
      <xdr:nvSpPr>
        <xdr:cNvPr id="140" name="楕円 139"/>
        <xdr:cNvSpPr/>
      </xdr:nvSpPr>
      <xdr:spPr>
        <a:xfrm>
          <a:off x="3312160" y="95933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130604</xdr:rowOff>
    </xdr:from>
    <xdr:ext cx="534377" cy="259045"/>
    <xdr:sp macro="" textlink="">
      <xdr:nvSpPr>
        <xdr:cNvPr id="141" name="テキスト ボックス 140"/>
        <xdr:cNvSpPr txBox="1"/>
      </xdr:nvSpPr>
      <xdr:spPr>
        <a:xfrm>
          <a:off x="3118631" y="96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97221</xdr:rowOff>
    </xdr:from>
    <xdr:to>
      <xdr:col>15</xdr:col>
      <xdr:colOff>101600</xdr:colOff>
      <xdr:row>57</xdr:row>
      <xdr:rowOff>27371</xdr:rowOff>
    </xdr:to>
    <xdr:sp macro="" textlink="">
      <xdr:nvSpPr>
        <xdr:cNvPr id="142" name="楕円 141"/>
        <xdr:cNvSpPr/>
      </xdr:nvSpPr>
      <xdr:spPr>
        <a:xfrm>
          <a:off x="2514600" y="94850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18498</xdr:rowOff>
    </xdr:from>
    <xdr:ext cx="534377" cy="259045"/>
    <xdr:sp macro="" textlink="">
      <xdr:nvSpPr>
        <xdr:cNvPr id="143" name="テキスト ボックス 142"/>
        <xdr:cNvSpPr txBox="1"/>
      </xdr:nvSpPr>
      <xdr:spPr>
        <a:xfrm>
          <a:off x="2343931" y="957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120127</xdr:rowOff>
    </xdr:from>
    <xdr:to>
      <xdr:col>10</xdr:col>
      <xdr:colOff>165100</xdr:colOff>
      <xdr:row>57</xdr:row>
      <xdr:rowOff>50277</xdr:rowOff>
    </xdr:to>
    <xdr:sp macro="" textlink="">
      <xdr:nvSpPr>
        <xdr:cNvPr id="144" name="楕円 143"/>
        <xdr:cNvSpPr/>
      </xdr:nvSpPr>
      <xdr:spPr>
        <a:xfrm>
          <a:off x="1739900" y="95079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41404</xdr:rowOff>
    </xdr:from>
    <xdr:ext cx="534377" cy="259045"/>
    <xdr:sp macro="" textlink="">
      <xdr:nvSpPr>
        <xdr:cNvPr id="145" name="テキスト ボックス 144"/>
        <xdr:cNvSpPr txBox="1"/>
      </xdr:nvSpPr>
      <xdr:spPr>
        <a:xfrm>
          <a:off x="1546371" y="95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151491</xdr:rowOff>
    </xdr:from>
    <xdr:to>
      <xdr:col>6</xdr:col>
      <xdr:colOff>38100</xdr:colOff>
      <xdr:row>56</xdr:row>
      <xdr:rowOff>81641</xdr:rowOff>
    </xdr:to>
    <xdr:sp macro="" textlink="">
      <xdr:nvSpPr>
        <xdr:cNvPr id="146" name="楕円 145"/>
        <xdr:cNvSpPr/>
      </xdr:nvSpPr>
      <xdr:spPr>
        <a:xfrm>
          <a:off x="965200" y="93716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98168</xdr:rowOff>
    </xdr:from>
    <xdr:ext cx="534377" cy="259045"/>
    <xdr:sp macro="" textlink="">
      <xdr:nvSpPr>
        <xdr:cNvPr id="147" name="テキスト ボックス 146"/>
        <xdr:cNvSpPr txBox="1"/>
      </xdr:nvSpPr>
      <xdr:spPr>
        <a:xfrm>
          <a:off x="771671" y="91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084955" y="11919039"/>
          <a:ext cx="1270" cy="142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137660" y="1334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020820" y="133449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137660" y="1170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020820" y="11919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126695</xdr:rowOff>
    </xdr:from>
    <xdr:to>
      <xdr:col>24</xdr:col>
      <xdr:colOff>63500</xdr:colOff>
      <xdr:row>76</xdr:row>
      <xdr:rowOff>151257</xdr:rowOff>
    </xdr:to>
    <xdr:cxnSp macro="">
      <xdr:nvCxnSpPr>
        <xdr:cNvPr id="177" name="直線コネクタ 176"/>
        <xdr:cNvCxnSpPr/>
      </xdr:nvCxnSpPr>
      <xdr:spPr>
        <a:xfrm>
          <a:off x="3355340" y="12867335"/>
          <a:ext cx="73152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137660" y="12557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036060" y="12702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126695</xdr:rowOff>
    </xdr:from>
    <xdr:to>
      <xdr:col>19</xdr:col>
      <xdr:colOff>177800</xdr:colOff>
      <xdr:row>76</xdr:row>
      <xdr:rowOff>149873</xdr:rowOff>
    </xdr:to>
    <xdr:cxnSp macro="">
      <xdr:nvCxnSpPr>
        <xdr:cNvPr id="180" name="直線コネクタ 179"/>
        <xdr:cNvCxnSpPr/>
      </xdr:nvCxnSpPr>
      <xdr:spPr>
        <a:xfrm flipV="1">
          <a:off x="2565400" y="12867335"/>
          <a:ext cx="78994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312160" y="12712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086315" y="1249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149873</xdr:rowOff>
    </xdr:from>
    <xdr:to>
      <xdr:col>15</xdr:col>
      <xdr:colOff>50800</xdr:colOff>
      <xdr:row>77</xdr:row>
      <xdr:rowOff>41720</xdr:rowOff>
    </xdr:to>
    <xdr:cxnSp macro="">
      <xdr:nvCxnSpPr>
        <xdr:cNvPr id="183" name="直線コネクタ 182"/>
        <xdr:cNvCxnSpPr/>
      </xdr:nvCxnSpPr>
      <xdr:spPr>
        <a:xfrm flipV="1">
          <a:off x="1790700" y="12890513"/>
          <a:ext cx="774700" cy="5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514600" y="127258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311615" y="1250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41720</xdr:rowOff>
    </xdr:from>
    <xdr:to>
      <xdr:col>10</xdr:col>
      <xdr:colOff>114300</xdr:colOff>
      <xdr:row>77</xdr:row>
      <xdr:rowOff>73050</xdr:rowOff>
    </xdr:to>
    <xdr:cxnSp macro="">
      <xdr:nvCxnSpPr>
        <xdr:cNvPr id="186" name="直線コネクタ 185"/>
        <xdr:cNvCxnSpPr/>
      </xdr:nvCxnSpPr>
      <xdr:spPr>
        <a:xfrm flipV="1">
          <a:off x="1008380" y="12950000"/>
          <a:ext cx="78232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739900" y="128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514055" y="1258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965200" y="12842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739355" y="1262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100457</xdr:rowOff>
    </xdr:from>
    <xdr:to>
      <xdr:col>24</xdr:col>
      <xdr:colOff>114300</xdr:colOff>
      <xdr:row>77</xdr:row>
      <xdr:rowOff>30607</xdr:rowOff>
    </xdr:to>
    <xdr:sp macro="" textlink="">
      <xdr:nvSpPr>
        <xdr:cNvPr id="196" name="楕円 195"/>
        <xdr:cNvSpPr/>
      </xdr:nvSpPr>
      <xdr:spPr>
        <a:xfrm>
          <a:off x="4036060" y="12841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78884</xdr:rowOff>
    </xdr:from>
    <xdr:ext cx="599010" cy="259045"/>
    <xdr:sp macro="" textlink="">
      <xdr:nvSpPr>
        <xdr:cNvPr id="197" name="民生費該当値テキスト"/>
        <xdr:cNvSpPr txBox="1"/>
      </xdr:nvSpPr>
      <xdr:spPr>
        <a:xfrm>
          <a:off x="4137660" y="1281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75895</xdr:rowOff>
    </xdr:from>
    <xdr:to>
      <xdr:col>20</xdr:col>
      <xdr:colOff>38100</xdr:colOff>
      <xdr:row>77</xdr:row>
      <xdr:rowOff>6045</xdr:rowOff>
    </xdr:to>
    <xdr:sp macro="" textlink="">
      <xdr:nvSpPr>
        <xdr:cNvPr id="198" name="楕円 197"/>
        <xdr:cNvSpPr/>
      </xdr:nvSpPr>
      <xdr:spPr>
        <a:xfrm>
          <a:off x="3312160" y="128165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168622</xdr:rowOff>
    </xdr:from>
    <xdr:ext cx="599010" cy="259045"/>
    <xdr:sp macro="" textlink="">
      <xdr:nvSpPr>
        <xdr:cNvPr id="199" name="テキスト ボックス 198"/>
        <xdr:cNvSpPr txBox="1"/>
      </xdr:nvSpPr>
      <xdr:spPr>
        <a:xfrm>
          <a:off x="3086315" y="1290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99073</xdr:rowOff>
    </xdr:from>
    <xdr:to>
      <xdr:col>15</xdr:col>
      <xdr:colOff>101600</xdr:colOff>
      <xdr:row>77</xdr:row>
      <xdr:rowOff>29223</xdr:rowOff>
    </xdr:to>
    <xdr:sp macro="" textlink="">
      <xdr:nvSpPr>
        <xdr:cNvPr id="200" name="楕円 199"/>
        <xdr:cNvSpPr/>
      </xdr:nvSpPr>
      <xdr:spPr>
        <a:xfrm>
          <a:off x="2514600" y="12839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20350</xdr:rowOff>
    </xdr:from>
    <xdr:ext cx="599010" cy="259045"/>
    <xdr:sp macro="" textlink="">
      <xdr:nvSpPr>
        <xdr:cNvPr id="201" name="テキスト ボックス 200"/>
        <xdr:cNvSpPr txBox="1"/>
      </xdr:nvSpPr>
      <xdr:spPr>
        <a:xfrm>
          <a:off x="2311615" y="1292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162370</xdr:rowOff>
    </xdr:from>
    <xdr:to>
      <xdr:col>10</xdr:col>
      <xdr:colOff>165100</xdr:colOff>
      <xdr:row>77</xdr:row>
      <xdr:rowOff>92520</xdr:rowOff>
    </xdr:to>
    <xdr:sp macro="" textlink="">
      <xdr:nvSpPr>
        <xdr:cNvPr id="202" name="楕円 201"/>
        <xdr:cNvSpPr/>
      </xdr:nvSpPr>
      <xdr:spPr>
        <a:xfrm>
          <a:off x="1739900" y="12903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83647</xdr:rowOff>
    </xdr:from>
    <xdr:ext cx="599010" cy="259045"/>
    <xdr:sp macro="" textlink="">
      <xdr:nvSpPr>
        <xdr:cNvPr id="203" name="テキスト ボックス 202"/>
        <xdr:cNvSpPr txBox="1"/>
      </xdr:nvSpPr>
      <xdr:spPr>
        <a:xfrm>
          <a:off x="1514055" y="1299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22250</xdr:rowOff>
    </xdr:from>
    <xdr:to>
      <xdr:col>6</xdr:col>
      <xdr:colOff>38100</xdr:colOff>
      <xdr:row>77</xdr:row>
      <xdr:rowOff>123850</xdr:rowOff>
    </xdr:to>
    <xdr:sp macro="" textlink="">
      <xdr:nvSpPr>
        <xdr:cNvPr id="204" name="楕円 203"/>
        <xdr:cNvSpPr/>
      </xdr:nvSpPr>
      <xdr:spPr>
        <a:xfrm>
          <a:off x="965200" y="1293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114977</xdr:rowOff>
    </xdr:from>
    <xdr:ext cx="599010" cy="259045"/>
    <xdr:sp macro="" textlink="">
      <xdr:nvSpPr>
        <xdr:cNvPr id="205" name="テキスト ボックス 204"/>
        <xdr:cNvSpPr txBox="1"/>
      </xdr:nvSpPr>
      <xdr:spPr>
        <a:xfrm>
          <a:off x="739355" y="1302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078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078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0784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07841" y="149582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078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084955" y="15115449"/>
          <a:ext cx="1270" cy="153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137660" y="1665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020820" y="16647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137660" y="148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020820" y="15115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158217</xdr:rowOff>
    </xdr:from>
    <xdr:to>
      <xdr:col>24</xdr:col>
      <xdr:colOff>63500</xdr:colOff>
      <xdr:row>98</xdr:row>
      <xdr:rowOff>38038</xdr:rowOff>
    </xdr:to>
    <xdr:cxnSp macro="">
      <xdr:nvCxnSpPr>
        <xdr:cNvPr id="237" name="直線コネクタ 236"/>
        <xdr:cNvCxnSpPr/>
      </xdr:nvCxnSpPr>
      <xdr:spPr>
        <a:xfrm flipV="1">
          <a:off x="3355340" y="16419297"/>
          <a:ext cx="731520" cy="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137660" y="1604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036060" y="16189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20501</xdr:rowOff>
    </xdr:from>
    <xdr:to>
      <xdr:col>19</xdr:col>
      <xdr:colOff>177800</xdr:colOff>
      <xdr:row>98</xdr:row>
      <xdr:rowOff>38038</xdr:rowOff>
    </xdr:to>
    <xdr:cxnSp macro="">
      <xdr:nvCxnSpPr>
        <xdr:cNvPr id="240" name="直線コネクタ 239"/>
        <xdr:cNvCxnSpPr/>
      </xdr:nvCxnSpPr>
      <xdr:spPr>
        <a:xfrm>
          <a:off x="2565400" y="16449221"/>
          <a:ext cx="78994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312160" y="162488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118631" y="1602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20501</xdr:rowOff>
    </xdr:from>
    <xdr:to>
      <xdr:col>15</xdr:col>
      <xdr:colOff>50800</xdr:colOff>
      <xdr:row>98</xdr:row>
      <xdr:rowOff>26217</xdr:rowOff>
    </xdr:to>
    <xdr:cxnSp macro="">
      <xdr:nvCxnSpPr>
        <xdr:cNvPr id="243" name="直線コネクタ 242"/>
        <xdr:cNvCxnSpPr/>
      </xdr:nvCxnSpPr>
      <xdr:spPr>
        <a:xfrm flipV="1">
          <a:off x="1790700" y="16449221"/>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514600" y="16248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343931" y="1602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26217</xdr:rowOff>
    </xdr:from>
    <xdr:to>
      <xdr:col>10</xdr:col>
      <xdr:colOff>114300</xdr:colOff>
      <xdr:row>98</xdr:row>
      <xdr:rowOff>32291</xdr:rowOff>
    </xdr:to>
    <xdr:cxnSp macro="">
      <xdr:nvCxnSpPr>
        <xdr:cNvPr id="246" name="直線コネクタ 245"/>
        <xdr:cNvCxnSpPr/>
      </xdr:nvCxnSpPr>
      <xdr:spPr>
        <a:xfrm flipV="1">
          <a:off x="1008380" y="16454937"/>
          <a:ext cx="78232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739900" y="16205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546371" y="159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965200" y="16261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771671" y="160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107417</xdr:rowOff>
    </xdr:from>
    <xdr:to>
      <xdr:col>24</xdr:col>
      <xdr:colOff>114300</xdr:colOff>
      <xdr:row>98</xdr:row>
      <xdr:rowOff>37567</xdr:rowOff>
    </xdr:to>
    <xdr:sp macro="" textlink="">
      <xdr:nvSpPr>
        <xdr:cNvPr id="256" name="楕円 255"/>
        <xdr:cNvSpPr/>
      </xdr:nvSpPr>
      <xdr:spPr>
        <a:xfrm>
          <a:off x="4036060" y="16368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85844</xdr:rowOff>
    </xdr:from>
    <xdr:ext cx="534377" cy="259045"/>
    <xdr:sp macro="" textlink="">
      <xdr:nvSpPr>
        <xdr:cNvPr id="257" name="衛生費該当値テキスト"/>
        <xdr:cNvSpPr txBox="1"/>
      </xdr:nvSpPr>
      <xdr:spPr>
        <a:xfrm>
          <a:off x="4137660" y="163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158688</xdr:rowOff>
    </xdr:from>
    <xdr:to>
      <xdr:col>20</xdr:col>
      <xdr:colOff>38100</xdr:colOff>
      <xdr:row>98</xdr:row>
      <xdr:rowOff>88838</xdr:rowOff>
    </xdr:to>
    <xdr:sp macro="" textlink="">
      <xdr:nvSpPr>
        <xdr:cNvPr id="258" name="楕円 257"/>
        <xdr:cNvSpPr/>
      </xdr:nvSpPr>
      <xdr:spPr>
        <a:xfrm>
          <a:off x="3312160" y="164197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79965</xdr:rowOff>
    </xdr:from>
    <xdr:ext cx="534377" cy="259045"/>
    <xdr:sp macro="" textlink="">
      <xdr:nvSpPr>
        <xdr:cNvPr id="259" name="テキスト ボックス 258"/>
        <xdr:cNvSpPr txBox="1"/>
      </xdr:nvSpPr>
      <xdr:spPr>
        <a:xfrm>
          <a:off x="3118631" y="165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141151</xdr:rowOff>
    </xdr:from>
    <xdr:to>
      <xdr:col>15</xdr:col>
      <xdr:colOff>101600</xdr:colOff>
      <xdr:row>98</xdr:row>
      <xdr:rowOff>71301</xdr:rowOff>
    </xdr:to>
    <xdr:sp macro="" textlink="">
      <xdr:nvSpPr>
        <xdr:cNvPr id="260" name="楕円 259"/>
        <xdr:cNvSpPr/>
      </xdr:nvSpPr>
      <xdr:spPr>
        <a:xfrm>
          <a:off x="2514600" y="16402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62428</xdr:rowOff>
    </xdr:from>
    <xdr:ext cx="534377" cy="259045"/>
    <xdr:sp macro="" textlink="">
      <xdr:nvSpPr>
        <xdr:cNvPr id="261" name="テキスト ボックス 260"/>
        <xdr:cNvSpPr txBox="1"/>
      </xdr:nvSpPr>
      <xdr:spPr>
        <a:xfrm>
          <a:off x="2343931" y="164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146867</xdr:rowOff>
    </xdr:from>
    <xdr:to>
      <xdr:col>10</xdr:col>
      <xdr:colOff>165100</xdr:colOff>
      <xdr:row>98</xdr:row>
      <xdr:rowOff>77017</xdr:rowOff>
    </xdr:to>
    <xdr:sp macro="" textlink="">
      <xdr:nvSpPr>
        <xdr:cNvPr id="262" name="楕円 261"/>
        <xdr:cNvSpPr/>
      </xdr:nvSpPr>
      <xdr:spPr>
        <a:xfrm>
          <a:off x="1739900" y="16407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68144</xdr:rowOff>
    </xdr:from>
    <xdr:ext cx="534377" cy="259045"/>
    <xdr:sp macro="" textlink="">
      <xdr:nvSpPr>
        <xdr:cNvPr id="263" name="テキスト ボックス 262"/>
        <xdr:cNvSpPr txBox="1"/>
      </xdr:nvSpPr>
      <xdr:spPr>
        <a:xfrm>
          <a:off x="1546371" y="1649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152941</xdr:rowOff>
    </xdr:from>
    <xdr:to>
      <xdr:col>6</xdr:col>
      <xdr:colOff>38100</xdr:colOff>
      <xdr:row>98</xdr:row>
      <xdr:rowOff>83091</xdr:rowOff>
    </xdr:to>
    <xdr:sp macro="" textlink="">
      <xdr:nvSpPr>
        <xdr:cNvPr id="264" name="楕円 263"/>
        <xdr:cNvSpPr/>
      </xdr:nvSpPr>
      <xdr:spPr>
        <a:xfrm>
          <a:off x="965200" y="16414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74218</xdr:rowOff>
    </xdr:from>
    <xdr:ext cx="534377" cy="259045"/>
    <xdr:sp macro="" textlink="">
      <xdr:nvSpPr>
        <xdr:cNvPr id="265" name="テキスト ボックス 264"/>
        <xdr:cNvSpPr txBox="1"/>
      </xdr:nvSpPr>
      <xdr:spPr>
        <a:xfrm>
          <a:off x="771671" y="165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9218295" y="5330139"/>
          <a:ext cx="1270" cy="1179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9271000" y="510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9154160" y="5330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148844</xdr:rowOff>
    </xdr:from>
    <xdr:to>
      <xdr:col>55</xdr:col>
      <xdr:colOff>0</xdr:colOff>
      <xdr:row>34</xdr:row>
      <xdr:rowOff>164846</xdr:rowOff>
    </xdr:to>
    <xdr:cxnSp macro="">
      <xdr:nvCxnSpPr>
        <xdr:cNvPr id="292" name="直線コネクタ 291"/>
        <xdr:cNvCxnSpPr/>
      </xdr:nvCxnSpPr>
      <xdr:spPr>
        <a:xfrm flipV="1">
          <a:off x="8496300" y="5848604"/>
          <a:ext cx="7239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9271000" y="6148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9192260" y="6169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138786</xdr:rowOff>
    </xdr:from>
    <xdr:to>
      <xdr:col>50</xdr:col>
      <xdr:colOff>114300</xdr:colOff>
      <xdr:row>34</xdr:row>
      <xdr:rowOff>164846</xdr:rowOff>
    </xdr:to>
    <xdr:cxnSp macro="">
      <xdr:nvCxnSpPr>
        <xdr:cNvPr id="295" name="直線コネクタ 294"/>
        <xdr:cNvCxnSpPr/>
      </xdr:nvCxnSpPr>
      <xdr:spPr>
        <a:xfrm>
          <a:off x="7713980" y="5838546"/>
          <a:ext cx="78232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8445500" y="61641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7" name="テキスト ボックス 296"/>
        <xdr:cNvSpPr txBox="1"/>
      </xdr:nvSpPr>
      <xdr:spPr>
        <a:xfrm>
          <a:off x="8329877" y="6253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138786</xdr:rowOff>
    </xdr:from>
    <xdr:to>
      <xdr:col>45</xdr:col>
      <xdr:colOff>177800</xdr:colOff>
      <xdr:row>34</xdr:row>
      <xdr:rowOff>141986</xdr:rowOff>
    </xdr:to>
    <xdr:cxnSp macro="">
      <xdr:nvCxnSpPr>
        <xdr:cNvPr id="298" name="直線コネクタ 297"/>
        <xdr:cNvCxnSpPr/>
      </xdr:nvCxnSpPr>
      <xdr:spPr>
        <a:xfrm flipV="1">
          <a:off x="6924040" y="5838546"/>
          <a:ext cx="78994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7670800" y="61522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0" name="テキスト ボックス 299"/>
        <xdr:cNvSpPr txBox="1"/>
      </xdr:nvSpPr>
      <xdr:spPr>
        <a:xfrm>
          <a:off x="7547557" y="624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61062</xdr:rowOff>
    </xdr:from>
    <xdr:to>
      <xdr:col>41</xdr:col>
      <xdr:colOff>50800</xdr:colOff>
      <xdr:row>34</xdr:row>
      <xdr:rowOff>141986</xdr:rowOff>
    </xdr:to>
    <xdr:cxnSp macro="">
      <xdr:nvCxnSpPr>
        <xdr:cNvPr id="301" name="直線コネクタ 300"/>
        <xdr:cNvCxnSpPr/>
      </xdr:nvCxnSpPr>
      <xdr:spPr>
        <a:xfrm>
          <a:off x="6149340" y="5760822"/>
          <a:ext cx="7747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6873240" y="6111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168825</xdr:rowOff>
    </xdr:from>
    <xdr:ext cx="378565" cy="259045"/>
    <xdr:sp macro="" textlink="">
      <xdr:nvSpPr>
        <xdr:cNvPr id="303" name="テキスト ボックス 302"/>
        <xdr:cNvSpPr txBox="1"/>
      </xdr:nvSpPr>
      <xdr:spPr>
        <a:xfrm>
          <a:off x="6757617" y="620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098540" y="6033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5982917" y="6122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98044</xdr:rowOff>
    </xdr:from>
    <xdr:to>
      <xdr:col>55</xdr:col>
      <xdr:colOff>50800</xdr:colOff>
      <xdr:row>35</xdr:row>
      <xdr:rowOff>28194</xdr:rowOff>
    </xdr:to>
    <xdr:sp macro="" textlink="">
      <xdr:nvSpPr>
        <xdr:cNvPr id="311" name="楕円 310"/>
        <xdr:cNvSpPr/>
      </xdr:nvSpPr>
      <xdr:spPr>
        <a:xfrm>
          <a:off x="9192260" y="5797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120921</xdr:rowOff>
    </xdr:from>
    <xdr:ext cx="469744" cy="259045"/>
    <xdr:sp macro="" textlink="">
      <xdr:nvSpPr>
        <xdr:cNvPr id="312" name="労働費該当値テキスト"/>
        <xdr:cNvSpPr txBox="1"/>
      </xdr:nvSpPr>
      <xdr:spPr>
        <a:xfrm>
          <a:off x="9271000"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114046</xdr:rowOff>
    </xdr:from>
    <xdr:to>
      <xdr:col>50</xdr:col>
      <xdr:colOff>165100</xdr:colOff>
      <xdr:row>35</xdr:row>
      <xdr:rowOff>44196</xdr:rowOff>
    </xdr:to>
    <xdr:sp macro="" textlink="">
      <xdr:nvSpPr>
        <xdr:cNvPr id="313" name="楕円 312"/>
        <xdr:cNvSpPr/>
      </xdr:nvSpPr>
      <xdr:spPr>
        <a:xfrm>
          <a:off x="8445500" y="5813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60723</xdr:rowOff>
    </xdr:from>
    <xdr:ext cx="469744" cy="259045"/>
    <xdr:sp macro="" textlink="">
      <xdr:nvSpPr>
        <xdr:cNvPr id="314" name="テキスト ボックス 313"/>
        <xdr:cNvSpPr txBox="1"/>
      </xdr:nvSpPr>
      <xdr:spPr>
        <a:xfrm>
          <a:off x="828428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87986</xdr:rowOff>
    </xdr:from>
    <xdr:to>
      <xdr:col>46</xdr:col>
      <xdr:colOff>38100</xdr:colOff>
      <xdr:row>35</xdr:row>
      <xdr:rowOff>18136</xdr:rowOff>
    </xdr:to>
    <xdr:sp macro="" textlink="">
      <xdr:nvSpPr>
        <xdr:cNvPr id="315" name="楕円 314"/>
        <xdr:cNvSpPr/>
      </xdr:nvSpPr>
      <xdr:spPr>
        <a:xfrm>
          <a:off x="7670800" y="5787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34663</xdr:rowOff>
    </xdr:from>
    <xdr:ext cx="469744" cy="259045"/>
    <xdr:sp macro="" textlink="">
      <xdr:nvSpPr>
        <xdr:cNvPr id="316" name="テキスト ボックス 315"/>
        <xdr:cNvSpPr txBox="1"/>
      </xdr:nvSpPr>
      <xdr:spPr>
        <a:xfrm>
          <a:off x="7509588" y="55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91186</xdr:rowOff>
    </xdr:from>
    <xdr:to>
      <xdr:col>41</xdr:col>
      <xdr:colOff>101600</xdr:colOff>
      <xdr:row>35</xdr:row>
      <xdr:rowOff>21336</xdr:rowOff>
    </xdr:to>
    <xdr:sp macro="" textlink="">
      <xdr:nvSpPr>
        <xdr:cNvPr id="317" name="楕円 316"/>
        <xdr:cNvSpPr/>
      </xdr:nvSpPr>
      <xdr:spPr>
        <a:xfrm>
          <a:off x="6873240" y="5790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37863</xdr:rowOff>
    </xdr:from>
    <xdr:ext cx="469744" cy="259045"/>
    <xdr:sp macro="" textlink="">
      <xdr:nvSpPr>
        <xdr:cNvPr id="318" name="テキスト ボックス 317"/>
        <xdr:cNvSpPr txBox="1"/>
      </xdr:nvSpPr>
      <xdr:spPr>
        <a:xfrm>
          <a:off x="67120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10262</xdr:rowOff>
    </xdr:from>
    <xdr:to>
      <xdr:col>36</xdr:col>
      <xdr:colOff>165100</xdr:colOff>
      <xdr:row>34</xdr:row>
      <xdr:rowOff>111862</xdr:rowOff>
    </xdr:to>
    <xdr:sp macro="" textlink="">
      <xdr:nvSpPr>
        <xdr:cNvPr id="319" name="楕円 318"/>
        <xdr:cNvSpPr/>
      </xdr:nvSpPr>
      <xdr:spPr>
        <a:xfrm>
          <a:off x="6098540" y="57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128389</xdr:rowOff>
    </xdr:from>
    <xdr:ext cx="469744" cy="259045"/>
    <xdr:sp macro="" textlink="">
      <xdr:nvSpPr>
        <xdr:cNvPr id="320" name="テキスト ボックス 319"/>
        <xdr:cNvSpPr txBox="1"/>
      </xdr:nvSpPr>
      <xdr:spPr>
        <a:xfrm>
          <a:off x="5937328" y="549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53640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53640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53640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53640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9218295" y="8679053"/>
          <a:ext cx="1270" cy="117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9271000" y="9861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9154160" y="9857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9271000" y="845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9154160" y="8679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88951</xdr:rowOff>
    </xdr:from>
    <xdr:to>
      <xdr:col>55</xdr:col>
      <xdr:colOff>0</xdr:colOff>
      <xdr:row>57</xdr:row>
      <xdr:rowOff>105135</xdr:rowOff>
    </xdr:to>
    <xdr:cxnSp macro="">
      <xdr:nvCxnSpPr>
        <xdr:cNvPr id="347" name="直線コネクタ 346"/>
        <xdr:cNvCxnSpPr/>
      </xdr:nvCxnSpPr>
      <xdr:spPr>
        <a:xfrm>
          <a:off x="8496300" y="9644431"/>
          <a:ext cx="7239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9271000" y="942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9192260" y="95734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88951</xdr:rowOff>
    </xdr:from>
    <xdr:to>
      <xdr:col>50</xdr:col>
      <xdr:colOff>114300</xdr:colOff>
      <xdr:row>57</xdr:row>
      <xdr:rowOff>119126</xdr:rowOff>
    </xdr:to>
    <xdr:cxnSp macro="">
      <xdr:nvCxnSpPr>
        <xdr:cNvPr id="350" name="直線コネクタ 349"/>
        <xdr:cNvCxnSpPr/>
      </xdr:nvCxnSpPr>
      <xdr:spPr>
        <a:xfrm flipV="1">
          <a:off x="7713980" y="9644431"/>
          <a:ext cx="78232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8445500" y="959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8284288" y="968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110896</xdr:rowOff>
    </xdr:from>
    <xdr:to>
      <xdr:col>45</xdr:col>
      <xdr:colOff>177800</xdr:colOff>
      <xdr:row>57</xdr:row>
      <xdr:rowOff>119126</xdr:rowOff>
    </xdr:to>
    <xdr:cxnSp macro="">
      <xdr:nvCxnSpPr>
        <xdr:cNvPr id="353" name="直線コネクタ 352"/>
        <xdr:cNvCxnSpPr/>
      </xdr:nvCxnSpPr>
      <xdr:spPr>
        <a:xfrm>
          <a:off x="6924040" y="9666376"/>
          <a:ext cx="78994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7670800" y="9586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149511</xdr:rowOff>
    </xdr:from>
    <xdr:ext cx="469744" cy="259045"/>
    <xdr:sp macro="" textlink="">
      <xdr:nvSpPr>
        <xdr:cNvPr id="355" name="テキスト ボックス 354"/>
        <xdr:cNvSpPr txBox="1"/>
      </xdr:nvSpPr>
      <xdr:spPr>
        <a:xfrm>
          <a:off x="7509588" y="936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110393</xdr:rowOff>
    </xdr:from>
    <xdr:to>
      <xdr:col>41</xdr:col>
      <xdr:colOff>50800</xdr:colOff>
      <xdr:row>57</xdr:row>
      <xdr:rowOff>110896</xdr:rowOff>
    </xdr:to>
    <xdr:cxnSp macro="">
      <xdr:nvCxnSpPr>
        <xdr:cNvPr id="356" name="直線コネクタ 355"/>
        <xdr:cNvCxnSpPr/>
      </xdr:nvCxnSpPr>
      <xdr:spPr>
        <a:xfrm>
          <a:off x="6149340" y="9665873"/>
          <a:ext cx="7747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6873240" y="959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6712028" y="93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098540" y="958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152620</xdr:rowOff>
    </xdr:from>
    <xdr:ext cx="469744" cy="259045"/>
    <xdr:sp macro="" textlink="">
      <xdr:nvSpPr>
        <xdr:cNvPr id="360" name="テキスト ボックス 359"/>
        <xdr:cNvSpPr txBox="1"/>
      </xdr:nvSpPr>
      <xdr:spPr>
        <a:xfrm>
          <a:off x="5937328" y="937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54335</xdr:rowOff>
    </xdr:from>
    <xdr:to>
      <xdr:col>55</xdr:col>
      <xdr:colOff>50800</xdr:colOff>
      <xdr:row>57</xdr:row>
      <xdr:rowOff>155935</xdr:rowOff>
    </xdr:to>
    <xdr:sp macro="" textlink="">
      <xdr:nvSpPr>
        <xdr:cNvPr id="366" name="楕円 365"/>
        <xdr:cNvSpPr/>
      </xdr:nvSpPr>
      <xdr:spPr>
        <a:xfrm>
          <a:off x="9192260" y="9609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32762</xdr:rowOff>
    </xdr:from>
    <xdr:ext cx="469744" cy="259045"/>
    <xdr:sp macro="" textlink="">
      <xdr:nvSpPr>
        <xdr:cNvPr id="367" name="農林水産業費該当値テキスト"/>
        <xdr:cNvSpPr txBox="1"/>
      </xdr:nvSpPr>
      <xdr:spPr>
        <a:xfrm>
          <a:off x="9271000" y="95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38151</xdr:rowOff>
    </xdr:from>
    <xdr:to>
      <xdr:col>50</xdr:col>
      <xdr:colOff>165100</xdr:colOff>
      <xdr:row>57</xdr:row>
      <xdr:rowOff>139751</xdr:rowOff>
    </xdr:to>
    <xdr:sp macro="" textlink="">
      <xdr:nvSpPr>
        <xdr:cNvPr id="368" name="楕円 367"/>
        <xdr:cNvSpPr/>
      </xdr:nvSpPr>
      <xdr:spPr>
        <a:xfrm>
          <a:off x="8445500" y="95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156278</xdr:rowOff>
    </xdr:from>
    <xdr:ext cx="469744" cy="259045"/>
    <xdr:sp macro="" textlink="">
      <xdr:nvSpPr>
        <xdr:cNvPr id="369" name="テキスト ボックス 368"/>
        <xdr:cNvSpPr txBox="1"/>
      </xdr:nvSpPr>
      <xdr:spPr>
        <a:xfrm>
          <a:off x="8284288" y="937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68326</xdr:rowOff>
    </xdr:from>
    <xdr:to>
      <xdr:col>46</xdr:col>
      <xdr:colOff>38100</xdr:colOff>
      <xdr:row>57</xdr:row>
      <xdr:rowOff>169926</xdr:rowOff>
    </xdr:to>
    <xdr:sp macro="" textlink="">
      <xdr:nvSpPr>
        <xdr:cNvPr id="370" name="楕円 369"/>
        <xdr:cNvSpPr/>
      </xdr:nvSpPr>
      <xdr:spPr>
        <a:xfrm>
          <a:off x="7670800" y="96238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161053</xdr:rowOff>
    </xdr:from>
    <xdr:ext cx="469744" cy="259045"/>
    <xdr:sp macro="" textlink="">
      <xdr:nvSpPr>
        <xdr:cNvPr id="371" name="テキスト ボックス 370"/>
        <xdr:cNvSpPr txBox="1"/>
      </xdr:nvSpPr>
      <xdr:spPr>
        <a:xfrm>
          <a:off x="7509588" y="97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60096</xdr:rowOff>
    </xdr:from>
    <xdr:to>
      <xdr:col>41</xdr:col>
      <xdr:colOff>101600</xdr:colOff>
      <xdr:row>57</xdr:row>
      <xdr:rowOff>161696</xdr:rowOff>
    </xdr:to>
    <xdr:sp macro="" textlink="">
      <xdr:nvSpPr>
        <xdr:cNvPr id="372" name="楕円 371"/>
        <xdr:cNvSpPr/>
      </xdr:nvSpPr>
      <xdr:spPr>
        <a:xfrm>
          <a:off x="6873240" y="96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152823</xdr:rowOff>
    </xdr:from>
    <xdr:ext cx="469744" cy="259045"/>
    <xdr:sp macro="" textlink="">
      <xdr:nvSpPr>
        <xdr:cNvPr id="373" name="テキスト ボックス 372"/>
        <xdr:cNvSpPr txBox="1"/>
      </xdr:nvSpPr>
      <xdr:spPr>
        <a:xfrm>
          <a:off x="6712028" y="970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59593</xdr:rowOff>
    </xdr:from>
    <xdr:to>
      <xdr:col>36</xdr:col>
      <xdr:colOff>165100</xdr:colOff>
      <xdr:row>57</xdr:row>
      <xdr:rowOff>161193</xdr:rowOff>
    </xdr:to>
    <xdr:sp macro="" textlink="">
      <xdr:nvSpPr>
        <xdr:cNvPr id="374" name="楕円 373"/>
        <xdr:cNvSpPr/>
      </xdr:nvSpPr>
      <xdr:spPr>
        <a:xfrm>
          <a:off x="6098540" y="96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152320</xdr:rowOff>
    </xdr:from>
    <xdr:ext cx="469744" cy="259045"/>
    <xdr:sp macro="" textlink="">
      <xdr:nvSpPr>
        <xdr:cNvPr id="375" name="テキスト ボックス 374"/>
        <xdr:cNvSpPr txBox="1"/>
      </xdr:nvSpPr>
      <xdr:spPr>
        <a:xfrm>
          <a:off x="5937328" y="97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53640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53640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9218295" y="11898800"/>
          <a:ext cx="1270" cy="130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9271000" y="1320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9154160" y="13200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9271000" y="116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9154160" y="11898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30246</xdr:rowOff>
    </xdr:from>
    <xdr:to>
      <xdr:col>55</xdr:col>
      <xdr:colOff>0</xdr:colOff>
      <xdr:row>78</xdr:row>
      <xdr:rowOff>48374</xdr:rowOff>
    </xdr:to>
    <xdr:cxnSp macro="">
      <xdr:nvCxnSpPr>
        <xdr:cNvPr id="402" name="直線コネクタ 401"/>
        <xdr:cNvCxnSpPr/>
      </xdr:nvCxnSpPr>
      <xdr:spPr>
        <a:xfrm flipV="1">
          <a:off x="8496300" y="13106166"/>
          <a:ext cx="7239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9271000" y="1278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9192260" y="12930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138832</xdr:rowOff>
    </xdr:from>
    <xdr:to>
      <xdr:col>50</xdr:col>
      <xdr:colOff>114300</xdr:colOff>
      <xdr:row>78</xdr:row>
      <xdr:rowOff>48374</xdr:rowOff>
    </xdr:to>
    <xdr:cxnSp macro="">
      <xdr:nvCxnSpPr>
        <xdr:cNvPr id="405" name="直線コネクタ 404"/>
        <xdr:cNvCxnSpPr/>
      </xdr:nvCxnSpPr>
      <xdr:spPr>
        <a:xfrm>
          <a:off x="7713980" y="13047112"/>
          <a:ext cx="782320" cy="7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8445500" y="1292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8251971" y="127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51414</xdr:rowOff>
    </xdr:from>
    <xdr:to>
      <xdr:col>45</xdr:col>
      <xdr:colOff>177800</xdr:colOff>
      <xdr:row>77</xdr:row>
      <xdr:rowOff>138832</xdr:rowOff>
    </xdr:to>
    <xdr:cxnSp macro="">
      <xdr:nvCxnSpPr>
        <xdr:cNvPr id="408" name="直線コネクタ 407"/>
        <xdr:cNvCxnSpPr/>
      </xdr:nvCxnSpPr>
      <xdr:spPr>
        <a:xfrm>
          <a:off x="6924040" y="12959694"/>
          <a:ext cx="789940" cy="8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7670800" y="12912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7477271" y="126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145072</xdr:rowOff>
    </xdr:from>
    <xdr:to>
      <xdr:col>41</xdr:col>
      <xdr:colOff>50800</xdr:colOff>
      <xdr:row>77</xdr:row>
      <xdr:rowOff>51414</xdr:rowOff>
    </xdr:to>
    <xdr:cxnSp macro="">
      <xdr:nvCxnSpPr>
        <xdr:cNvPr id="411" name="直線コネクタ 410"/>
        <xdr:cNvCxnSpPr/>
      </xdr:nvCxnSpPr>
      <xdr:spPr>
        <a:xfrm>
          <a:off x="6149340" y="12885712"/>
          <a:ext cx="774700" cy="7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6873240" y="128899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6702571" y="126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098540" y="12893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5" name="テキスト ボックス 414"/>
        <xdr:cNvSpPr txBox="1"/>
      </xdr:nvSpPr>
      <xdr:spPr>
        <a:xfrm>
          <a:off x="5905011" y="129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150896</xdr:rowOff>
    </xdr:from>
    <xdr:to>
      <xdr:col>55</xdr:col>
      <xdr:colOff>50800</xdr:colOff>
      <xdr:row>78</xdr:row>
      <xdr:rowOff>81046</xdr:rowOff>
    </xdr:to>
    <xdr:sp macro="" textlink="">
      <xdr:nvSpPr>
        <xdr:cNvPr id="421" name="楕円 420"/>
        <xdr:cNvSpPr/>
      </xdr:nvSpPr>
      <xdr:spPr>
        <a:xfrm>
          <a:off x="9192260" y="13059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65823</xdr:rowOff>
    </xdr:from>
    <xdr:ext cx="469744" cy="259045"/>
    <xdr:sp macro="" textlink="">
      <xdr:nvSpPr>
        <xdr:cNvPr id="422" name="商工費該当値テキスト"/>
        <xdr:cNvSpPr txBox="1"/>
      </xdr:nvSpPr>
      <xdr:spPr>
        <a:xfrm>
          <a:off x="9271000" y="1297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169024</xdr:rowOff>
    </xdr:from>
    <xdr:to>
      <xdr:col>50</xdr:col>
      <xdr:colOff>165100</xdr:colOff>
      <xdr:row>78</xdr:row>
      <xdr:rowOff>99174</xdr:rowOff>
    </xdr:to>
    <xdr:sp macro="" textlink="">
      <xdr:nvSpPr>
        <xdr:cNvPr id="423" name="楕円 422"/>
        <xdr:cNvSpPr/>
      </xdr:nvSpPr>
      <xdr:spPr>
        <a:xfrm>
          <a:off x="8445500" y="13077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90301</xdr:rowOff>
    </xdr:from>
    <xdr:ext cx="469744" cy="259045"/>
    <xdr:sp macro="" textlink="">
      <xdr:nvSpPr>
        <xdr:cNvPr id="424" name="テキスト ボックス 423"/>
        <xdr:cNvSpPr txBox="1"/>
      </xdr:nvSpPr>
      <xdr:spPr>
        <a:xfrm>
          <a:off x="8284288" y="1316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88032</xdr:rowOff>
    </xdr:from>
    <xdr:to>
      <xdr:col>46</xdr:col>
      <xdr:colOff>38100</xdr:colOff>
      <xdr:row>78</xdr:row>
      <xdr:rowOff>18182</xdr:rowOff>
    </xdr:to>
    <xdr:sp macro="" textlink="">
      <xdr:nvSpPr>
        <xdr:cNvPr id="425" name="楕円 424"/>
        <xdr:cNvSpPr/>
      </xdr:nvSpPr>
      <xdr:spPr>
        <a:xfrm>
          <a:off x="7670800" y="129963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9309</xdr:rowOff>
    </xdr:from>
    <xdr:ext cx="469744" cy="259045"/>
    <xdr:sp macro="" textlink="">
      <xdr:nvSpPr>
        <xdr:cNvPr id="426" name="テキスト ボックス 425"/>
        <xdr:cNvSpPr txBox="1"/>
      </xdr:nvSpPr>
      <xdr:spPr>
        <a:xfrm>
          <a:off x="7509588" y="1308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614</xdr:rowOff>
    </xdr:from>
    <xdr:to>
      <xdr:col>41</xdr:col>
      <xdr:colOff>101600</xdr:colOff>
      <xdr:row>77</xdr:row>
      <xdr:rowOff>102214</xdr:rowOff>
    </xdr:to>
    <xdr:sp macro="" textlink="">
      <xdr:nvSpPr>
        <xdr:cNvPr id="427" name="楕円 426"/>
        <xdr:cNvSpPr/>
      </xdr:nvSpPr>
      <xdr:spPr>
        <a:xfrm>
          <a:off x="6873240" y="129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93341</xdr:rowOff>
    </xdr:from>
    <xdr:ext cx="534377" cy="259045"/>
    <xdr:sp macro="" textlink="">
      <xdr:nvSpPr>
        <xdr:cNvPr id="428" name="テキスト ボックス 427"/>
        <xdr:cNvSpPr txBox="1"/>
      </xdr:nvSpPr>
      <xdr:spPr>
        <a:xfrm>
          <a:off x="6702571" y="1300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94272</xdr:rowOff>
    </xdr:from>
    <xdr:to>
      <xdr:col>36</xdr:col>
      <xdr:colOff>165100</xdr:colOff>
      <xdr:row>77</xdr:row>
      <xdr:rowOff>24422</xdr:rowOff>
    </xdr:to>
    <xdr:sp macro="" textlink="">
      <xdr:nvSpPr>
        <xdr:cNvPr id="429" name="楕円 428"/>
        <xdr:cNvSpPr/>
      </xdr:nvSpPr>
      <xdr:spPr>
        <a:xfrm>
          <a:off x="6098540" y="128349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40949</xdr:rowOff>
    </xdr:from>
    <xdr:ext cx="534377" cy="259045"/>
    <xdr:sp macro="" textlink="">
      <xdr:nvSpPr>
        <xdr:cNvPr id="430" name="テキスト ボックス 429"/>
        <xdr:cNvSpPr txBox="1"/>
      </xdr:nvSpPr>
      <xdr:spPr>
        <a:xfrm>
          <a:off x="5905011" y="126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560083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53640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53640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53640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53640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9218295" y="15363602"/>
          <a:ext cx="1270" cy="1178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9271000" y="165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9154160" y="16542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9271000" y="151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9154160" y="15363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139433</xdr:rowOff>
    </xdr:from>
    <xdr:to>
      <xdr:col>55</xdr:col>
      <xdr:colOff>0</xdr:colOff>
      <xdr:row>97</xdr:row>
      <xdr:rowOff>166408</xdr:rowOff>
    </xdr:to>
    <xdr:cxnSp macro="">
      <xdr:nvCxnSpPr>
        <xdr:cNvPr id="460" name="直線コネクタ 459"/>
        <xdr:cNvCxnSpPr/>
      </xdr:nvCxnSpPr>
      <xdr:spPr>
        <a:xfrm>
          <a:off x="8496300" y="16400513"/>
          <a:ext cx="7239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9271000" y="16012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9192260" y="16157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139433</xdr:rowOff>
    </xdr:from>
    <xdr:to>
      <xdr:col>50</xdr:col>
      <xdr:colOff>114300</xdr:colOff>
      <xdr:row>97</xdr:row>
      <xdr:rowOff>165970</xdr:rowOff>
    </xdr:to>
    <xdr:cxnSp macro="">
      <xdr:nvCxnSpPr>
        <xdr:cNvPr id="463" name="直線コネクタ 462"/>
        <xdr:cNvCxnSpPr/>
      </xdr:nvCxnSpPr>
      <xdr:spPr>
        <a:xfrm flipV="1">
          <a:off x="7713980" y="16400513"/>
          <a:ext cx="78232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8445500" y="161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8251971" y="1592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165970</xdr:rowOff>
    </xdr:from>
    <xdr:to>
      <xdr:col>45</xdr:col>
      <xdr:colOff>177800</xdr:colOff>
      <xdr:row>98</xdr:row>
      <xdr:rowOff>6769</xdr:rowOff>
    </xdr:to>
    <xdr:cxnSp macro="">
      <xdr:nvCxnSpPr>
        <xdr:cNvPr id="466" name="直線コネクタ 465"/>
        <xdr:cNvCxnSpPr/>
      </xdr:nvCxnSpPr>
      <xdr:spPr>
        <a:xfrm flipV="1">
          <a:off x="6924040" y="16427050"/>
          <a:ext cx="78994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7670800" y="16153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7477271" y="159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106420</xdr:rowOff>
    </xdr:from>
    <xdr:to>
      <xdr:col>41</xdr:col>
      <xdr:colOff>50800</xdr:colOff>
      <xdr:row>98</xdr:row>
      <xdr:rowOff>6769</xdr:rowOff>
    </xdr:to>
    <xdr:cxnSp macro="">
      <xdr:nvCxnSpPr>
        <xdr:cNvPr id="469" name="直線コネクタ 468"/>
        <xdr:cNvCxnSpPr/>
      </xdr:nvCxnSpPr>
      <xdr:spPr>
        <a:xfrm>
          <a:off x="6149340" y="16367500"/>
          <a:ext cx="774700" cy="6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6873240" y="161664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6702571" y="159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098540" y="1610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5905011" y="158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115608</xdr:rowOff>
    </xdr:from>
    <xdr:to>
      <xdr:col>55</xdr:col>
      <xdr:colOff>50800</xdr:colOff>
      <xdr:row>98</xdr:row>
      <xdr:rowOff>45758</xdr:rowOff>
    </xdr:to>
    <xdr:sp macro="" textlink="">
      <xdr:nvSpPr>
        <xdr:cNvPr id="479" name="楕円 478"/>
        <xdr:cNvSpPr/>
      </xdr:nvSpPr>
      <xdr:spPr>
        <a:xfrm>
          <a:off x="9192260" y="16376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30535</xdr:rowOff>
    </xdr:from>
    <xdr:ext cx="534377" cy="259045"/>
    <xdr:sp macro="" textlink="">
      <xdr:nvSpPr>
        <xdr:cNvPr id="480" name="土木費該当値テキスト"/>
        <xdr:cNvSpPr txBox="1"/>
      </xdr:nvSpPr>
      <xdr:spPr>
        <a:xfrm>
          <a:off x="9271000" y="162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88633</xdr:rowOff>
    </xdr:from>
    <xdr:to>
      <xdr:col>50</xdr:col>
      <xdr:colOff>165100</xdr:colOff>
      <xdr:row>98</xdr:row>
      <xdr:rowOff>18783</xdr:rowOff>
    </xdr:to>
    <xdr:sp macro="" textlink="">
      <xdr:nvSpPr>
        <xdr:cNvPr id="481" name="楕円 480"/>
        <xdr:cNvSpPr/>
      </xdr:nvSpPr>
      <xdr:spPr>
        <a:xfrm>
          <a:off x="8445500" y="16349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9910</xdr:rowOff>
    </xdr:from>
    <xdr:ext cx="534377" cy="259045"/>
    <xdr:sp macro="" textlink="">
      <xdr:nvSpPr>
        <xdr:cNvPr id="482" name="テキスト ボックス 481"/>
        <xdr:cNvSpPr txBox="1"/>
      </xdr:nvSpPr>
      <xdr:spPr>
        <a:xfrm>
          <a:off x="8251971" y="164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115170</xdr:rowOff>
    </xdr:from>
    <xdr:to>
      <xdr:col>46</xdr:col>
      <xdr:colOff>38100</xdr:colOff>
      <xdr:row>98</xdr:row>
      <xdr:rowOff>45320</xdr:rowOff>
    </xdr:to>
    <xdr:sp macro="" textlink="">
      <xdr:nvSpPr>
        <xdr:cNvPr id="483" name="楕円 482"/>
        <xdr:cNvSpPr/>
      </xdr:nvSpPr>
      <xdr:spPr>
        <a:xfrm>
          <a:off x="7670800" y="16376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36447</xdr:rowOff>
    </xdr:from>
    <xdr:ext cx="534377" cy="259045"/>
    <xdr:sp macro="" textlink="">
      <xdr:nvSpPr>
        <xdr:cNvPr id="484" name="テキスト ボックス 483"/>
        <xdr:cNvSpPr txBox="1"/>
      </xdr:nvSpPr>
      <xdr:spPr>
        <a:xfrm>
          <a:off x="7477271" y="164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127419</xdr:rowOff>
    </xdr:from>
    <xdr:to>
      <xdr:col>41</xdr:col>
      <xdr:colOff>101600</xdr:colOff>
      <xdr:row>98</xdr:row>
      <xdr:rowOff>57569</xdr:rowOff>
    </xdr:to>
    <xdr:sp macro="" textlink="">
      <xdr:nvSpPr>
        <xdr:cNvPr id="485" name="楕円 484"/>
        <xdr:cNvSpPr/>
      </xdr:nvSpPr>
      <xdr:spPr>
        <a:xfrm>
          <a:off x="6873240" y="16388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48696</xdr:rowOff>
    </xdr:from>
    <xdr:ext cx="534377" cy="259045"/>
    <xdr:sp macro="" textlink="">
      <xdr:nvSpPr>
        <xdr:cNvPr id="486" name="テキスト ボックス 485"/>
        <xdr:cNvSpPr txBox="1"/>
      </xdr:nvSpPr>
      <xdr:spPr>
        <a:xfrm>
          <a:off x="6702571" y="164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55620</xdr:rowOff>
    </xdr:from>
    <xdr:to>
      <xdr:col>36</xdr:col>
      <xdr:colOff>165100</xdr:colOff>
      <xdr:row>97</xdr:row>
      <xdr:rowOff>157220</xdr:rowOff>
    </xdr:to>
    <xdr:sp macro="" textlink="">
      <xdr:nvSpPr>
        <xdr:cNvPr id="487" name="楕円 486"/>
        <xdr:cNvSpPr/>
      </xdr:nvSpPr>
      <xdr:spPr>
        <a:xfrm>
          <a:off x="6098540" y="163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148347</xdr:rowOff>
    </xdr:from>
    <xdr:ext cx="534377" cy="259045"/>
    <xdr:sp macro="" textlink="">
      <xdr:nvSpPr>
        <xdr:cNvPr id="488" name="テキスト ボックス 487"/>
        <xdr:cNvSpPr txBox="1"/>
      </xdr:nvSpPr>
      <xdr:spPr>
        <a:xfrm>
          <a:off x="5905011" y="164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056150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056150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049738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049738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4374495" y="5206674"/>
          <a:ext cx="1269"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4419580" y="66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4287500" y="6664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4419580" y="49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4287500" y="5206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108893</xdr:rowOff>
    </xdr:from>
    <xdr:to>
      <xdr:col>85</xdr:col>
      <xdr:colOff>127000</xdr:colOff>
      <xdr:row>37</xdr:row>
      <xdr:rowOff>155484</xdr:rowOff>
    </xdr:to>
    <xdr:cxnSp macro="">
      <xdr:nvCxnSpPr>
        <xdr:cNvPr id="520" name="直線コネクタ 519"/>
        <xdr:cNvCxnSpPr/>
      </xdr:nvCxnSpPr>
      <xdr:spPr>
        <a:xfrm flipV="1">
          <a:off x="13629640" y="6311573"/>
          <a:ext cx="74676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4419580" y="6248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4325600" y="6269917"/>
          <a:ext cx="9398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155484</xdr:rowOff>
    </xdr:from>
    <xdr:to>
      <xdr:col>81</xdr:col>
      <xdr:colOff>50800</xdr:colOff>
      <xdr:row>38</xdr:row>
      <xdr:rowOff>7656</xdr:rowOff>
    </xdr:to>
    <xdr:cxnSp macro="">
      <xdr:nvCxnSpPr>
        <xdr:cNvPr id="523" name="直線コネクタ 522"/>
        <xdr:cNvCxnSpPr/>
      </xdr:nvCxnSpPr>
      <xdr:spPr>
        <a:xfrm flipV="1">
          <a:off x="12854940" y="6358164"/>
          <a:ext cx="7747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3578840" y="6277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340817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6786</xdr:rowOff>
    </xdr:from>
    <xdr:to>
      <xdr:col>76</xdr:col>
      <xdr:colOff>114300</xdr:colOff>
      <xdr:row>38</xdr:row>
      <xdr:rowOff>7656</xdr:rowOff>
    </xdr:to>
    <xdr:cxnSp macro="">
      <xdr:nvCxnSpPr>
        <xdr:cNvPr id="526" name="直線コネクタ 525"/>
        <xdr:cNvCxnSpPr/>
      </xdr:nvCxnSpPr>
      <xdr:spPr>
        <a:xfrm>
          <a:off x="12072620" y="6377106"/>
          <a:ext cx="78232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2804140" y="629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2610611" y="60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6786</xdr:rowOff>
    </xdr:from>
    <xdr:to>
      <xdr:col>71</xdr:col>
      <xdr:colOff>177800</xdr:colOff>
      <xdr:row>38</xdr:row>
      <xdr:rowOff>40966</xdr:rowOff>
    </xdr:to>
    <xdr:cxnSp macro="">
      <xdr:nvCxnSpPr>
        <xdr:cNvPr id="529" name="直線コネクタ 528"/>
        <xdr:cNvCxnSpPr/>
      </xdr:nvCxnSpPr>
      <xdr:spPr>
        <a:xfrm flipV="1">
          <a:off x="11282680" y="6377106"/>
          <a:ext cx="789940" cy="3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2029440" y="62713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1835911" y="60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1231880" y="625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1061211" y="60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58093</xdr:rowOff>
    </xdr:from>
    <xdr:to>
      <xdr:col>85</xdr:col>
      <xdr:colOff>177800</xdr:colOff>
      <xdr:row>37</xdr:row>
      <xdr:rowOff>159693</xdr:rowOff>
    </xdr:to>
    <xdr:sp macro="" textlink="">
      <xdr:nvSpPr>
        <xdr:cNvPr id="539" name="楕円 538"/>
        <xdr:cNvSpPr/>
      </xdr:nvSpPr>
      <xdr:spPr>
        <a:xfrm>
          <a:off x="14325600" y="626077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80970</xdr:rowOff>
    </xdr:from>
    <xdr:ext cx="534377" cy="259045"/>
    <xdr:sp macro="" textlink="">
      <xdr:nvSpPr>
        <xdr:cNvPr id="540" name="消防費該当値テキスト"/>
        <xdr:cNvSpPr txBox="1"/>
      </xdr:nvSpPr>
      <xdr:spPr>
        <a:xfrm>
          <a:off x="14419580" y="61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104684</xdr:rowOff>
    </xdr:from>
    <xdr:to>
      <xdr:col>81</xdr:col>
      <xdr:colOff>101600</xdr:colOff>
      <xdr:row>38</xdr:row>
      <xdr:rowOff>34834</xdr:rowOff>
    </xdr:to>
    <xdr:sp macro="" textlink="">
      <xdr:nvSpPr>
        <xdr:cNvPr id="541" name="楕円 540"/>
        <xdr:cNvSpPr/>
      </xdr:nvSpPr>
      <xdr:spPr>
        <a:xfrm>
          <a:off x="13578840" y="6307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25961</xdr:rowOff>
    </xdr:from>
    <xdr:ext cx="534377" cy="259045"/>
    <xdr:sp macro="" textlink="">
      <xdr:nvSpPr>
        <xdr:cNvPr id="542" name="テキスト ボックス 541"/>
        <xdr:cNvSpPr txBox="1"/>
      </xdr:nvSpPr>
      <xdr:spPr>
        <a:xfrm>
          <a:off x="13408171" y="63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128306</xdr:rowOff>
    </xdr:from>
    <xdr:to>
      <xdr:col>76</xdr:col>
      <xdr:colOff>165100</xdr:colOff>
      <xdr:row>38</xdr:row>
      <xdr:rowOff>58456</xdr:rowOff>
    </xdr:to>
    <xdr:sp macro="" textlink="">
      <xdr:nvSpPr>
        <xdr:cNvPr id="543" name="楕円 542"/>
        <xdr:cNvSpPr/>
      </xdr:nvSpPr>
      <xdr:spPr>
        <a:xfrm>
          <a:off x="12804140" y="6330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49583</xdr:rowOff>
    </xdr:from>
    <xdr:ext cx="534377" cy="259045"/>
    <xdr:sp macro="" textlink="">
      <xdr:nvSpPr>
        <xdr:cNvPr id="544" name="テキスト ボックス 543"/>
        <xdr:cNvSpPr txBox="1"/>
      </xdr:nvSpPr>
      <xdr:spPr>
        <a:xfrm>
          <a:off x="12610611" y="64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127435</xdr:rowOff>
    </xdr:from>
    <xdr:to>
      <xdr:col>72</xdr:col>
      <xdr:colOff>38100</xdr:colOff>
      <xdr:row>38</xdr:row>
      <xdr:rowOff>57586</xdr:rowOff>
    </xdr:to>
    <xdr:sp macro="" textlink="">
      <xdr:nvSpPr>
        <xdr:cNvPr id="545" name="楕円 544"/>
        <xdr:cNvSpPr/>
      </xdr:nvSpPr>
      <xdr:spPr>
        <a:xfrm>
          <a:off x="12029440" y="6330115"/>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48713</xdr:rowOff>
    </xdr:from>
    <xdr:ext cx="534377" cy="259045"/>
    <xdr:sp macro="" textlink="">
      <xdr:nvSpPr>
        <xdr:cNvPr id="546" name="テキスト ボックス 545"/>
        <xdr:cNvSpPr txBox="1"/>
      </xdr:nvSpPr>
      <xdr:spPr>
        <a:xfrm>
          <a:off x="11835911" y="64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161616</xdr:rowOff>
    </xdr:from>
    <xdr:to>
      <xdr:col>67</xdr:col>
      <xdr:colOff>101600</xdr:colOff>
      <xdr:row>38</xdr:row>
      <xdr:rowOff>91766</xdr:rowOff>
    </xdr:to>
    <xdr:sp macro="" textlink="">
      <xdr:nvSpPr>
        <xdr:cNvPr id="547" name="楕円 546"/>
        <xdr:cNvSpPr/>
      </xdr:nvSpPr>
      <xdr:spPr>
        <a:xfrm>
          <a:off x="11231880" y="6364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82893</xdr:rowOff>
    </xdr:from>
    <xdr:ext cx="534377" cy="259045"/>
    <xdr:sp macro="" textlink="">
      <xdr:nvSpPr>
        <xdr:cNvPr id="548" name="テキスト ボックス 547"/>
        <xdr:cNvSpPr txBox="1"/>
      </xdr:nvSpPr>
      <xdr:spPr>
        <a:xfrm>
          <a:off x="11061211" y="645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049738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0497381" y="98512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049738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0497381" y="92133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0497381" y="88905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0497381" y="85716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0497381" y="82526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049738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4374495" y="8366503"/>
          <a:ext cx="1269" cy="14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4419580" y="979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4287500" y="9788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4419580" y="81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4287500" y="8366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15897</xdr:rowOff>
    </xdr:from>
    <xdr:to>
      <xdr:col>85</xdr:col>
      <xdr:colOff>127000</xdr:colOff>
      <xdr:row>54</xdr:row>
      <xdr:rowOff>62564</xdr:rowOff>
    </xdr:to>
    <xdr:cxnSp macro="">
      <xdr:nvCxnSpPr>
        <xdr:cNvPr id="580" name="直線コネクタ 579"/>
        <xdr:cNvCxnSpPr/>
      </xdr:nvCxnSpPr>
      <xdr:spPr>
        <a:xfrm flipV="1">
          <a:off x="13629640" y="9068457"/>
          <a:ext cx="74676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xdr:cNvSpPr txBox="1"/>
      </xdr:nvSpPr>
      <xdr:spPr>
        <a:xfrm>
          <a:off x="14419580" y="9279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4325600" y="93014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62564</xdr:rowOff>
    </xdr:from>
    <xdr:to>
      <xdr:col>81</xdr:col>
      <xdr:colOff>50800</xdr:colOff>
      <xdr:row>55</xdr:row>
      <xdr:rowOff>128923</xdr:rowOff>
    </xdr:to>
    <xdr:cxnSp macro="">
      <xdr:nvCxnSpPr>
        <xdr:cNvPr id="583" name="直線コネクタ 582"/>
        <xdr:cNvCxnSpPr/>
      </xdr:nvCxnSpPr>
      <xdr:spPr>
        <a:xfrm flipV="1">
          <a:off x="12854940" y="9115124"/>
          <a:ext cx="774700" cy="2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3578840" y="925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3408171" y="93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45223</xdr:rowOff>
    </xdr:from>
    <xdr:to>
      <xdr:col>76</xdr:col>
      <xdr:colOff>114300</xdr:colOff>
      <xdr:row>55</xdr:row>
      <xdr:rowOff>128923</xdr:rowOff>
    </xdr:to>
    <xdr:cxnSp macro="">
      <xdr:nvCxnSpPr>
        <xdr:cNvPr id="586" name="直線コネクタ 585"/>
        <xdr:cNvCxnSpPr/>
      </xdr:nvCxnSpPr>
      <xdr:spPr>
        <a:xfrm>
          <a:off x="12072620" y="9265423"/>
          <a:ext cx="78232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2804140" y="9292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2610611" y="90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45223</xdr:rowOff>
    </xdr:from>
    <xdr:to>
      <xdr:col>71</xdr:col>
      <xdr:colOff>177800</xdr:colOff>
      <xdr:row>56</xdr:row>
      <xdr:rowOff>163050</xdr:rowOff>
    </xdr:to>
    <xdr:cxnSp macro="">
      <xdr:nvCxnSpPr>
        <xdr:cNvPr id="589" name="直線コネクタ 588"/>
        <xdr:cNvCxnSpPr/>
      </xdr:nvCxnSpPr>
      <xdr:spPr>
        <a:xfrm flipV="1">
          <a:off x="11282680" y="9265423"/>
          <a:ext cx="789940" cy="28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2029440" y="9208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1835911" y="898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1231880" y="92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3" name="テキスト ボックス 592"/>
        <xdr:cNvSpPr txBox="1"/>
      </xdr:nvSpPr>
      <xdr:spPr>
        <a:xfrm>
          <a:off x="11061211" y="90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136547</xdr:rowOff>
    </xdr:from>
    <xdr:to>
      <xdr:col>85</xdr:col>
      <xdr:colOff>177800</xdr:colOff>
      <xdr:row>54</xdr:row>
      <xdr:rowOff>66697</xdr:rowOff>
    </xdr:to>
    <xdr:sp macro="" textlink="">
      <xdr:nvSpPr>
        <xdr:cNvPr id="599" name="楕円 598"/>
        <xdr:cNvSpPr/>
      </xdr:nvSpPr>
      <xdr:spPr>
        <a:xfrm>
          <a:off x="14325600" y="90214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159424</xdr:rowOff>
    </xdr:from>
    <xdr:ext cx="534377" cy="259045"/>
    <xdr:sp macro="" textlink="">
      <xdr:nvSpPr>
        <xdr:cNvPr id="600" name="教育費該当値テキスト"/>
        <xdr:cNvSpPr txBox="1"/>
      </xdr:nvSpPr>
      <xdr:spPr>
        <a:xfrm>
          <a:off x="14419580" y="88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11764</xdr:rowOff>
    </xdr:from>
    <xdr:to>
      <xdr:col>81</xdr:col>
      <xdr:colOff>101600</xdr:colOff>
      <xdr:row>54</xdr:row>
      <xdr:rowOff>113364</xdr:rowOff>
    </xdr:to>
    <xdr:sp macro="" textlink="">
      <xdr:nvSpPr>
        <xdr:cNvPr id="601" name="楕円 600"/>
        <xdr:cNvSpPr/>
      </xdr:nvSpPr>
      <xdr:spPr>
        <a:xfrm>
          <a:off x="13578840" y="90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129891</xdr:rowOff>
    </xdr:from>
    <xdr:ext cx="534377" cy="259045"/>
    <xdr:sp macro="" textlink="">
      <xdr:nvSpPr>
        <xdr:cNvPr id="602" name="テキスト ボックス 601"/>
        <xdr:cNvSpPr txBox="1"/>
      </xdr:nvSpPr>
      <xdr:spPr>
        <a:xfrm>
          <a:off x="13408171" y="88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78123</xdr:rowOff>
    </xdr:from>
    <xdr:to>
      <xdr:col>76</xdr:col>
      <xdr:colOff>165100</xdr:colOff>
      <xdr:row>56</xdr:row>
      <xdr:rowOff>8273</xdr:rowOff>
    </xdr:to>
    <xdr:sp macro="" textlink="">
      <xdr:nvSpPr>
        <xdr:cNvPr id="603" name="楕円 602"/>
        <xdr:cNvSpPr/>
      </xdr:nvSpPr>
      <xdr:spPr>
        <a:xfrm>
          <a:off x="12804140" y="9298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170850</xdr:rowOff>
    </xdr:from>
    <xdr:ext cx="534377" cy="259045"/>
    <xdr:sp macro="" textlink="">
      <xdr:nvSpPr>
        <xdr:cNvPr id="604" name="テキスト ボックス 603"/>
        <xdr:cNvSpPr txBox="1"/>
      </xdr:nvSpPr>
      <xdr:spPr>
        <a:xfrm>
          <a:off x="12610611" y="93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165873</xdr:rowOff>
    </xdr:from>
    <xdr:to>
      <xdr:col>72</xdr:col>
      <xdr:colOff>38100</xdr:colOff>
      <xdr:row>55</xdr:row>
      <xdr:rowOff>96023</xdr:rowOff>
    </xdr:to>
    <xdr:sp macro="" textlink="">
      <xdr:nvSpPr>
        <xdr:cNvPr id="605" name="楕円 604"/>
        <xdr:cNvSpPr/>
      </xdr:nvSpPr>
      <xdr:spPr>
        <a:xfrm>
          <a:off x="12029440" y="92184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87150</xdr:rowOff>
    </xdr:from>
    <xdr:ext cx="534377" cy="259045"/>
    <xdr:sp macro="" textlink="">
      <xdr:nvSpPr>
        <xdr:cNvPr id="606" name="テキスト ボックス 605"/>
        <xdr:cNvSpPr txBox="1"/>
      </xdr:nvSpPr>
      <xdr:spPr>
        <a:xfrm>
          <a:off x="11835911" y="93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112250</xdr:rowOff>
    </xdr:from>
    <xdr:to>
      <xdr:col>67</xdr:col>
      <xdr:colOff>101600</xdr:colOff>
      <xdr:row>57</xdr:row>
      <xdr:rowOff>42400</xdr:rowOff>
    </xdr:to>
    <xdr:sp macro="" textlink="">
      <xdr:nvSpPr>
        <xdr:cNvPr id="607" name="楕円 606"/>
        <xdr:cNvSpPr/>
      </xdr:nvSpPr>
      <xdr:spPr>
        <a:xfrm>
          <a:off x="11231880" y="9500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33527</xdr:rowOff>
    </xdr:from>
    <xdr:ext cx="534377" cy="259045"/>
    <xdr:sp macro="" textlink="">
      <xdr:nvSpPr>
        <xdr:cNvPr id="608" name="テキスト ボックス 607"/>
        <xdr:cNvSpPr txBox="1"/>
      </xdr:nvSpPr>
      <xdr:spPr>
        <a:xfrm>
          <a:off x="11061211" y="958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049738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049738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049738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049738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4374495" y="12002249"/>
          <a:ext cx="1269" cy="128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441958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4419580" y="117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4287500" y="120022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14503</xdr:rowOff>
    </xdr:from>
    <xdr:to>
      <xdr:col>85</xdr:col>
      <xdr:colOff>127000</xdr:colOff>
      <xdr:row>78</xdr:row>
      <xdr:rowOff>159017</xdr:rowOff>
    </xdr:to>
    <xdr:cxnSp macro="">
      <xdr:nvCxnSpPr>
        <xdr:cNvPr id="637" name="直線コネクタ 636"/>
        <xdr:cNvCxnSpPr/>
      </xdr:nvCxnSpPr>
      <xdr:spPr>
        <a:xfrm flipV="1">
          <a:off x="13629640" y="13090423"/>
          <a:ext cx="746760" cy="1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61841</xdr:rowOff>
    </xdr:from>
    <xdr:ext cx="469744" cy="259045"/>
    <xdr:sp macro="" textlink="">
      <xdr:nvSpPr>
        <xdr:cNvPr id="638" name="災害復旧費平均値テキスト"/>
        <xdr:cNvSpPr txBox="1"/>
      </xdr:nvSpPr>
      <xdr:spPr>
        <a:xfrm>
          <a:off x="14419580" y="1313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4325600" y="1315933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126822</xdr:rowOff>
    </xdr:from>
    <xdr:to>
      <xdr:col>81</xdr:col>
      <xdr:colOff>50800</xdr:colOff>
      <xdr:row>78</xdr:row>
      <xdr:rowOff>159017</xdr:rowOff>
    </xdr:to>
    <xdr:cxnSp macro="">
      <xdr:nvCxnSpPr>
        <xdr:cNvPr id="640" name="直線コネクタ 639"/>
        <xdr:cNvCxnSpPr/>
      </xdr:nvCxnSpPr>
      <xdr:spPr>
        <a:xfrm>
          <a:off x="12854940" y="13202742"/>
          <a:ext cx="7747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3578840" y="13188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33838</xdr:rowOff>
    </xdr:from>
    <xdr:ext cx="469744" cy="259045"/>
    <xdr:sp macro="" textlink="">
      <xdr:nvSpPr>
        <xdr:cNvPr id="642" name="テキスト ボックス 641"/>
        <xdr:cNvSpPr txBox="1"/>
      </xdr:nvSpPr>
      <xdr:spPr>
        <a:xfrm>
          <a:off x="13417628" y="1327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126822</xdr:rowOff>
    </xdr:from>
    <xdr:to>
      <xdr:col>76</xdr:col>
      <xdr:colOff>114300</xdr:colOff>
      <xdr:row>79</xdr:row>
      <xdr:rowOff>43726</xdr:rowOff>
    </xdr:to>
    <xdr:cxnSp macro="">
      <xdr:nvCxnSpPr>
        <xdr:cNvPr id="643" name="直線コネクタ 642"/>
        <xdr:cNvCxnSpPr/>
      </xdr:nvCxnSpPr>
      <xdr:spPr>
        <a:xfrm flipV="1">
          <a:off x="12072620" y="13202742"/>
          <a:ext cx="78232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2804140" y="13188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5" name="テキスト ボックス 644"/>
        <xdr:cNvSpPr txBox="1"/>
      </xdr:nvSpPr>
      <xdr:spPr>
        <a:xfrm>
          <a:off x="12642928" y="1327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40984</xdr:rowOff>
    </xdr:from>
    <xdr:to>
      <xdr:col>71</xdr:col>
      <xdr:colOff>177800</xdr:colOff>
      <xdr:row>79</xdr:row>
      <xdr:rowOff>43726</xdr:rowOff>
    </xdr:to>
    <xdr:cxnSp macro="">
      <xdr:nvCxnSpPr>
        <xdr:cNvPr id="646" name="直線コネクタ 645"/>
        <xdr:cNvCxnSpPr/>
      </xdr:nvCxnSpPr>
      <xdr:spPr>
        <a:xfrm>
          <a:off x="11282680" y="13284544"/>
          <a:ext cx="78994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2029440" y="13201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1868228" y="129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1231880" y="13204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1116257" y="12983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135153</xdr:rowOff>
    </xdr:from>
    <xdr:to>
      <xdr:col>85</xdr:col>
      <xdr:colOff>177800</xdr:colOff>
      <xdr:row>78</xdr:row>
      <xdr:rowOff>65303</xdr:rowOff>
    </xdr:to>
    <xdr:sp macro="" textlink="">
      <xdr:nvSpPr>
        <xdr:cNvPr id="656" name="楕円 655"/>
        <xdr:cNvSpPr/>
      </xdr:nvSpPr>
      <xdr:spPr>
        <a:xfrm>
          <a:off x="14325600" y="130434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158030</xdr:rowOff>
    </xdr:from>
    <xdr:ext cx="469744" cy="259045"/>
    <xdr:sp macro="" textlink="">
      <xdr:nvSpPr>
        <xdr:cNvPr id="657" name="災害復旧費該当値テキスト"/>
        <xdr:cNvSpPr txBox="1"/>
      </xdr:nvSpPr>
      <xdr:spPr>
        <a:xfrm>
          <a:off x="14419580" y="1289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108217</xdr:rowOff>
    </xdr:from>
    <xdr:to>
      <xdr:col>81</xdr:col>
      <xdr:colOff>101600</xdr:colOff>
      <xdr:row>79</xdr:row>
      <xdr:rowOff>38367</xdr:rowOff>
    </xdr:to>
    <xdr:sp macro="" textlink="">
      <xdr:nvSpPr>
        <xdr:cNvPr id="658" name="楕円 657"/>
        <xdr:cNvSpPr/>
      </xdr:nvSpPr>
      <xdr:spPr>
        <a:xfrm>
          <a:off x="13578840" y="13184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54894</xdr:rowOff>
    </xdr:from>
    <xdr:ext cx="469744" cy="259045"/>
    <xdr:sp macro="" textlink="">
      <xdr:nvSpPr>
        <xdr:cNvPr id="659" name="テキスト ボックス 658"/>
        <xdr:cNvSpPr txBox="1"/>
      </xdr:nvSpPr>
      <xdr:spPr>
        <a:xfrm>
          <a:off x="13417628" y="1296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76022</xdr:rowOff>
    </xdr:from>
    <xdr:to>
      <xdr:col>76</xdr:col>
      <xdr:colOff>165100</xdr:colOff>
      <xdr:row>79</xdr:row>
      <xdr:rowOff>6172</xdr:rowOff>
    </xdr:to>
    <xdr:sp macro="" textlink="">
      <xdr:nvSpPr>
        <xdr:cNvPr id="660" name="楕円 659"/>
        <xdr:cNvSpPr/>
      </xdr:nvSpPr>
      <xdr:spPr>
        <a:xfrm>
          <a:off x="12804140" y="13151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22699</xdr:rowOff>
    </xdr:from>
    <xdr:ext cx="469744" cy="259045"/>
    <xdr:sp macro="" textlink="">
      <xdr:nvSpPr>
        <xdr:cNvPr id="661" name="テキスト ボックス 660"/>
        <xdr:cNvSpPr txBox="1"/>
      </xdr:nvSpPr>
      <xdr:spPr>
        <a:xfrm>
          <a:off x="12642928" y="1293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164376</xdr:rowOff>
    </xdr:from>
    <xdr:to>
      <xdr:col>72</xdr:col>
      <xdr:colOff>38100</xdr:colOff>
      <xdr:row>79</xdr:row>
      <xdr:rowOff>94526</xdr:rowOff>
    </xdr:to>
    <xdr:sp macro="" textlink="">
      <xdr:nvSpPr>
        <xdr:cNvPr id="662" name="楕円 661"/>
        <xdr:cNvSpPr/>
      </xdr:nvSpPr>
      <xdr:spPr>
        <a:xfrm>
          <a:off x="12029440" y="13240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85653</xdr:rowOff>
    </xdr:from>
    <xdr:ext cx="313932" cy="259045"/>
    <xdr:sp macro="" textlink="">
      <xdr:nvSpPr>
        <xdr:cNvPr id="663" name="テキスト ボックス 662"/>
        <xdr:cNvSpPr txBox="1"/>
      </xdr:nvSpPr>
      <xdr:spPr>
        <a:xfrm>
          <a:off x="11923273" y="13329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161634</xdr:rowOff>
    </xdr:from>
    <xdr:to>
      <xdr:col>67</xdr:col>
      <xdr:colOff>101600</xdr:colOff>
      <xdr:row>79</xdr:row>
      <xdr:rowOff>91784</xdr:rowOff>
    </xdr:to>
    <xdr:sp macro="" textlink="">
      <xdr:nvSpPr>
        <xdr:cNvPr id="664" name="楕円 663"/>
        <xdr:cNvSpPr/>
      </xdr:nvSpPr>
      <xdr:spPr>
        <a:xfrm>
          <a:off x="11231880" y="13237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82911</xdr:rowOff>
    </xdr:from>
    <xdr:ext cx="313932" cy="259045"/>
    <xdr:sp macro="" textlink="">
      <xdr:nvSpPr>
        <xdr:cNvPr id="665" name="テキスト ボックス 664"/>
        <xdr:cNvSpPr txBox="1"/>
      </xdr:nvSpPr>
      <xdr:spPr>
        <a:xfrm>
          <a:off x="11148573" y="13326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073417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0960100" y="16454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0497381" y="16315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0960100" y="15337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0497381" y="15199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049738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4374495" y="15170578"/>
          <a:ext cx="1269" cy="1401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4419580" y="1657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4287500" y="16572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4419580" y="149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4287500" y="151705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134071</xdr:rowOff>
    </xdr:from>
    <xdr:to>
      <xdr:col>85</xdr:col>
      <xdr:colOff>127000</xdr:colOff>
      <xdr:row>95</xdr:row>
      <xdr:rowOff>143300</xdr:rowOff>
    </xdr:to>
    <xdr:cxnSp macro="">
      <xdr:nvCxnSpPr>
        <xdr:cNvPr id="691" name="直線コネクタ 690"/>
        <xdr:cNvCxnSpPr/>
      </xdr:nvCxnSpPr>
      <xdr:spPr>
        <a:xfrm flipV="1">
          <a:off x="13629640" y="16059871"/>
          <a:ext cx="74676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4419580" y="15759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4325600" y="159039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13455</xdr:rowOff>
    </xdr:from>
    <xdr:to>
      <xdr:col>81</xdr:col>
      <xdr:colOff>50800</xdr:colOff>
      <xdr:row>95</xdr:row>
      <xdr:rowOff>143300</xdr:rowOff>
    </xdr:to>
    <xdr:cxnSp macro="">
      <xdr:nvCxnSpPr>
        <xdr:cNvPr id="694" name="直線コネクタ 693"/>
        <xdr:cNvCxnSpPr/>
      </xdr:nvCxnSpPr>
      <xdr:spPr>
        <a:xfrm>
          <a:off x="12854940" y="15939255"/>
          <a:ext cx="7747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3578840" y="15902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3408171" y="156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150358</xdr:rowOff>
    </xdr:from>
    <xdr:to>
      <xdr:col>76</xdr:col>
      <xdr:colOff>114300</xdr:colOff>
      <xdr:row>95</xdr:row>
      <xdr:rowOff>13455</xdr:rowOff>
    </xdr:to>
    <xdr:cxnSp macro="">
      <xdr:nvCxnSpPr>
        <xdr:cNvPr id="697" name="直線コネクタ 696"/>
        <xdr:cNvCxnSpPr/>
      </xdr:nvCxnSpPr>
      <xdr:spPr>
        <a:xfrm>
          <a:off x="12072620" y="15908518"/>
          <a:ext cx="782320" cy="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2804140" y="15892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2610611" y="156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59347</xdr:rowOff>
    </xdr:from>
    <xdr:to>
      <xdr:col>71</xdr:col>
      <xdr:colOff>177800</xdr:colOff>
      <xdr:row>94</xdr:row>
      <xdr:rowOff>150358</xdr:rowOff>
    </xdr:to>
    <xdr:cxnSp macro="">
      <xdr:nvCxnSpPr>
        <xdr:cNvPr id="700" name="直線コネクタ 699"/>
        <xdr:cNvCxnSpPr/>
      </xdr:nvCxnSpPr>
      <xdr:spPr>
        <a:xfrm>
          <a:off x="11282680" y="15817507"/>
          <a:ext cx="789940" cy="9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2029440" y="15887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50325</xdr:rowOff>
    </xdr:from>
    <xdr:ext cx="534377" cy="259045"/>
    <xdr:sp macro="" textlink="">
      <xdr:nvSpPr>
        <xdr:cNvPr id="702" name="テキスト ボックス 701"/>
        <xdr:cNvSpPr txBox="1"/>
      </xdr:nvSpPr>
      <xdr:spPr>
        <a:xfrm>
          <a:off x="11835911" y="159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1231880" y="1582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4" name="テキスト ボックス 703"/>
        <xdr:cNvSpPr txBox="1"/>
      </xdr:nvSpPr>
      <xdr:spPr>
        <a:xfrm>
          <a:off x="11061211" y="1591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83271</xdr:rowOff>
    </xdr:from>
    <xdr:to>
      <xdr:col>85</xdr:col>
      <xdr:colOff>177800</xdr:colOff>
      <xdr:row>96</xdr:row>
      <xdr:rowOff>13421</xdr:rowOff>
    </xdr:to>
    <xdr:sp macro="" textlink="">
      <xdr:nvSpPr>
        <xdr:cNvPr id="710" name="楕円 709"/>
        <xdr:cNvSpPr/>
      </xdr:nvSpPr>
      <xdr:spPr>
        <a:xfrm>
          <a:off x="14325600" y="160090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61698</xdr:rowOff>
    </xdr:from>
    <xdr:ext cx="534377" cy="259045"/>
    <xdr:sp macro="" textlink="">
      <xdr:nvSpPr>
        <xdr:cNvPr id="711" name="公債費該当値テキスト"/>
        <xdr:cNvSpPr txBox="1"/>
      </xdr:nvSpPr>
      <xdr:spPr>
        <a:xfrm>
          <a:off x="14419580" y="159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92500</xdr:rowOff>
    </xdr:from>
    <xdr:to>
      <xdr:col>81</xdr:col>
      <xdr:colOff>101600</xdr:colOff>
      <xdr:row>96</xdr:row>
      <xdr:rowOff>22650</xdr:rowOff>
    </xdr:to>
    <xdr:sp macro="" textlink="">
      <xdr:nvSpPr>
        <xdr:cNvPr id="712" name="楕円 711"/>
        <xdr:cNvSpPr/>
      </xdr:nvSpPr>
      <xdr:spPr>
        <a:xfrm>
          <a:off x="13578840" y="16018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13777</xdr:rowOff>
    </xdr:from>
    <xdr:ext cx="534377" cy="259045"/>
    <xdr:sp macro="" textlink="">
      <xdr:nvSpPr>
        <xdr:cNvPr id="713" name="テキスト ボックス 712"/>
        <xdr:cNvSpPr txBox="1"/>
      </xdr:nvSpPr>
      <xdr:spPr>
        <a:xfrm>
          <a:off x="13408171" y="161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134105</xdr:rowOff>
    </xdr:from>
    <xdr:to>
      <xdr:col>76</xdr:col>
      <xdr:colOff>165100</xdr:colOff>
      <xdr:row>95</xdr:row>
      <xdr:rowOff>64255</xdr:rowOff>
    </xdr:to>
    <xdr:sp macro="" textlink="">
      <xdr:nvSpPr>
        <xdr:cNvPr id="714" name="楕円 713"/>
        <xdr:cNvSpPr/>
      </xdr:nvSpPr>
      <xdr:spPr>
        <a:xfrm>
          <a:off x="12804140" y="15892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55382</xdr:rowOff>
    </xdr:from>
    <xdr:ext cx="534377" cy="259045"/>
    <xdr:sp macro="" textlink="">
      <xdr:nvSpPr>
        <xdr:cNvPr id="715" name="テキスト ボックス 714"/>
        <xdr:cNvSpPr txBox="1"/>
      </xdr:nvSpPr>
      <xdr:spPr>
        <a:xfrm>
          <a:off x="12610611" y="159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99558</xdr:rowOff>
    </xdr:from>
    <xdr:to>
      <xdr:col>72</xdr:col>
      <xdr:colOff>38100</xdr:colOff>
      <xdr:row>95</xdr:row>
      <xdr:rowOff>29708</xdr:rowOff>
    </xdr:to>
    <xdr:sp macro="" textlink="">
      <xdr:nvSpPr>
        <xdr:cNvPr id="716" name="楕円 715"/>
        <xdr:cNvSpPr/>
      </xdr:nvSpPr>
      <xdr:spPr>
        <a:xfrm>
          <a:off x="12029440" y="15857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46235</xdr:rowOff>
    </xdr:from>
    <xdr:ext cx="534377" cy="259045"/>
    <xdr:sp macro="" textlink="">
      <xdr:nvSpPr>
        <xdr:cNvPr id="717" name="テキスト ボックス 716"/>
        <xdr:cNvSpPr txBox="1"/>
      </xdr:nvSpPr>
      <xdr:spPr>
        <a:xfrm>
          <a:off x="11835911" y="156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8547</xdr:rowOff>
    </xdr:from>
    <xdr:to>
      <xdr:col>67</xdr:col>
      <xdr:colOff>101600</xdr:colOff>
      <xdr:row>94</xdr:row>
      <xdr:rowOff>110147</xdr:rowOff>
    </xdr:to>
    <xdr:sp macro="" textlink="">
      <xdr:nvSpPr>
        <xdr:cNvPr id="718" name="楕円 717"/>
        <xdr:cNvSpPr/>
      </xdr:nvSpPr>
      <xdr:spPr>
        <a:xfrm>
          <a:off x="11231880" y="157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126674</xdr:rowOff>
    </xdr:from>
    <xdr:ext cx="534377" cy="259045"/>
    <xdr:sp macro="" textlink="">
      <xdr:nvSpPr>
        <xdr:cNvPr id="719" name="テキスト ボックス 718"/>
        <xdr:cNvSpPr txBox="1"/>
      </xdr:nvSpPr>
      <xdr:spPr>
        <a:xfrm>
          <a:off x="11061211" y="155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19507835" y="5029454"/>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19560540" y="480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19443700" y="5029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19560540" y="62794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19458940" y="64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18735040" y="6371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1861179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7493</xdr:rowOff>
    </xdr:from>
    <xdr:to>
      <xdr:col>107</xdr:col>
      <xdr:colOff>50800</xdr:colOff>
      <xdr:row>39</xdr:row>
      <xdr:rowOff>44450</xdr:rowOff>
    </xdr:to>
    <xdr:cxnSp macro="">
      <xdr:nvCxnSpPr>
        <xdr:cNvPr id="754" name="直線コネクタ 753"/>
        <xdr:cNvCxnSpPr/>
      </xdr:nvCxnSpPr>
      <xdr:spPr>
        <a:xfrm>
          <a:off x="17213580" y="6377813"/>
          <a:ext cx="7747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1793748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1782185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7493</xdr:rowOff>
    </xdr:from>
    <xdr:to>
      <xdr:col>102</xdr:col>
      <xdr:colOff>114300</xdr:colOff>
      <xdr:row>38</xdr:row>
      <xdr:rowOff>140843</xdr:rowOff>
    </xdr:to>
    <xdr:cxnSp macro="">
      <xdr:nvCxnSpPr>
        <xdr:cNvPr id="757" name="直線コネクタ 756"/>
        <xdr:cNvCxnSpPr/>
      </xdr:nvCxnSpPr>
      <xdr:spPr>
        <a:xfrm flipV="1">
          <a:off x="16431260" y="6377813"/>
          <a:ext cx="7823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716278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105046</xdr:rowOff>
    </xdr:from>
    <xdr:ext cx="378565" cy="259045"/>
    <xdr:sp macro="" textlink="">
      <xdr:nvSpPr>
        <xdr:cNvPr id="759" name="テキスト ボックス 758"/>
        <xdr:cNvSpPr txBox="1"/>
      </xdr:nvSpPr>
      <xdr:spPr>
        <a:xfrm>
          <a:off x="17047157" y="647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6388080" y="6253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626483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1956054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128143</xdr:rowOff>
    </xdr:from>
    <xdr:to>
      <xdr:col>102</xdr:col>
      <xdr:colOff>165100</xdr:colOff>
      <xdr:row>38</xdr:row>
      <xdr:rowOff>58293</xdr:rowOff>
    </xdr:to>
    <xdr:sp macro="" textlink="">
      <xdr:nvSpPr>
        <xdr:cNvPr id="773" name="楕円 772"/>
        <xdr:cNvSpPr/>
      </xdr:nvSpPr>
      <xdr:spPr>
        <a:xfrm>
          <a:off x="17162780" y="6330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74820</xdr:rowOff>
    </xdr:from>
    <xdr:ext cx="378565" cy="259045"/>
    <xdr:sp macro="" textlink="">
      <xdr:nvSpPr>
        <xdr:cNvPr id="774" name="テキスト ボックス 773"/>
        <xdr:cNvSpPr txBox="1"/>
      </xdr:nvSpPr>
      <xdr:spPr>
        <a:xfrm>
          <a:off x="17047157" y="610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90043</xdr:rowOff>
    </xdr:from>
    <xdr:to>
      <xdr:col>98</xdr:col>
      <xdr:colOff>38100</xdr:colOff>
      <xdr:row>39</xdr:row>
      <xdr:rowOff>20193</xdr:rowOff>
    </xdr:to>
    <xdr:sp macro="" textlink="">
      <xdr:nvSpPr>
        <xdr:cNvPr id="775" name="楕円 774"/>
        <xdr:cNvSpPr/>
      </xdr:nvSpPr>
      <xdr:spPr>
        <a:xfrm>
          <a:off x="16388080" y="6460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11320</xdr:rowOff>
    </xdr:from>
    <xdr:ext cx="378565" cy="259045"/>
    <xdr:sp macro="" textlink="">
      <xdr:nvSpPr>
        <xdr:cNvPr id="776" name="テキスト ボックス 775"/>
        <xdr:cNvSpPr txBox="1"/>
      </xdr:nvSpPr>
      <xdr:spPr>
        <a:xfrm>
          <a:off x="1626483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災害復旧費</a:t>
          </a:r>
          <a:r>
            <a:rPr kumimoji="1" lang="ja-JP" altLang="ja-JP" sz="1300" baseline="0">
              <a:solidFill>
                <a:schemeClr val="dk1"/>
              </a:solidFill>
              <a:effectLst/>
              <a:latin typeface="+mn-lt"/>
              <a:ea typeface="+mn-ea"/>
              <a:cs typeface="+mn-cs"/>
            </a:rPr>
            <a:t>は，住民一人当たり</a:t>
          </a:r>
          <a:r>
            <a:rPr kumimoji="1" lang="en-US" altLang="ja-JP" sz="1300" baseline="0">
              <a:solidFill>
                <a:schemeClr val="dk1"/>
              </a:solidFill>
              <a:effectLst/>
              <a:latin typeface="+mn-lt"/>
              <a:ea typeface="+mn-ea"/>
              <a:cs typeface="+mn-cs"/>
            </a:rPr>
            <a:t>5,286</a:t>
          </a:r>
          <a:r>
            <a:rPr kumimoji="1" lang="ja-JP" altLang="ja-JP" sz="1300" baseline="0">
              <a:solidFill>
                <a:schemeClr val="dk1"/>
              </a:solidFill>
              <a:effectLst/>
              <a:latin typeface="+mn-lt"/>
              <a:ea typeface="+mn-ea"/>
              <a:cs typeface="+mn-cs"/>
            </a:rPr>
            <a:t>円となり，前年度に比べて</a:t>
          </a:r>
          <a:r>
            <a:rPr kumimoji="1" lang="en-US" altLang="ja-JP" sz="1300" baseline="0">
              <a:solidFill>
                <a:schemeClr val="dk1"/>
              </a:solidFill>
              <a:effectLst/>
              <a:latin typeface="+mn-lt"/>
              <a:ea typeface="+mn-ea"/>
              <a:cs typeface="+mn-cs"/>
            </a:rPr>
            <a:t>3,793</a:t>
          </a:r>
          <a:r>
            <a:rPr kumimoji="1" lang="ja-JP" altLang="ja-JP" sz="1300" baseline="0">
              <a:solidFill>
                <a:schemeClr val="dk1"/>
              </a:solidFill>
              <a:effectLst/>
              <a:latin typeface="+mn-lt"/>
              <a:ea typeface="+mn-ea"/>
              <a:cs typeface="+mn-cs"/>
            </a:rPr>
            <a:t>円増加し，類似団体を大きく上回っている。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これは</a:t>
          </a:r>
          <a:r>
            <a:rPr kumimoji="1" lang="ja-JP" altLang="en-US" sz="1300" baseline="0">
              <a:solidFill>
                <a:schemeClr val="dk1"/>
              </a:solidFill>
              <a:effectLst/>
              <a:latin typeface="+mn-lt"/>
              <a:ea typeface="+mn-ea"/>
              <a:cs typeface="+mn-cs"/>
            </a:rPr>
            <a:t>甚大な被害をもたらした平成</a:t>
          </a:r>
          <a:r>
            <a:rPr kumimoji="1" lang="en-US" altLang="ja-JP" sz="1300" baseline="0">
              <a:solidFill>
                <a:schemeClr val="dk1"/>
              </a:solidFill>
              <a:effectLst/>
              <a:latin typeface="+mn-lt"/>
              <a:ea typeface="+mn-ea"/>
              <a:cs typeface="+mn-cs"/>
            </a:rPr>
            <a:t>30</a:t>
          </a:r>
          <a:r>
            <a:rPr kumimoji="1" lang="ja-JP" altLang="en-US" sz="1300" baseline="0">
              <a:solidFill>
                <a:schemeClr val="dk1"/>
              </a:solidFill>
              <a:effectLst/>
              <a:latin typeface="+mn-lt"/>
              <a:ea typeface="+mn-ea"/>
              <a:cs typeface="+mn-cs"/>
            </a:rPr>
            <a:t>年</a:t>
          </a:r>
          <a:r>
            <a:rPr kumimoji="1" lang="en-US" altLang="ja-JP" sz="1300" baseline="0">
              <a:solidFill>
                <a:schemeClr val="dk1"/>
              </a:solidFill>
              <a:effectLst/>
              <a:latin typeface="+mn-lt"/>
              <a:ea typeface="+mn-ea"/>
              <a:cs typeface="+mn-cs"/>
            </a:rPr>
            <a:t>7</a:t>
          </a:r>
          <a:r>
            <a:rPr kumimoji="1" lang="ja-JP" altLang="en-US" sz="1300" baseline="0">
              <a:solidFill>
                <a:schemeClr val="dk1"/>
              </a:solidFill>
              <a:effectLst/>
              <a:latin typeface="+mn-lt"/>
              <a:ea typeface="+mn-ea"/>
              <a:cs typeface="+mn-cs"/>
            </a:rPr>
            <a:t>月豪雨により被災した市民の生活再建に向けた支援や被災施設等の復旧事業などにより大幅に</a:t>
          </a:r>
          <a:r>
            <a:rPr kumimoji="1" lang="ja-JP" altLang="ja-JP" sz="1300" baseline="0">
              <a:solidFill>
                <a:schemeClr val="dk1"/>
              </a:solidFill>
              <a:effectLst/>
              <a:latin typeface="+mn-lt"/>
              <a:ea typeface="+mn-ea"/>
              <a:cs typeface="+mn-cs"/>
            </a:rPr>
            <a:t>増加したことが主な要因である。</a:t>
          </a:r>
          <a:endParaRPr lang="ja-JP" altLang="ja-JP" sz="1300">
            <a:effectLst/>
          </a:endParaRPr>
        </a:p>
        <a:p>
          <a:r>
            <a:rPr kumimoji="1" lang="ja-JP" altLang="ja-JP" sz="1300" baseline="0">
              <a:solidFill>
                <a:schemeClr val="dk1"/>
              </a:solidFill>
              <a:effectLst/>
              <a:latin typeface="+mn-lt"/>
              <a:ea typeface="+mn-ea"/>
              <a:cs typeface="+mn-cs"/>
            </a:rPr>
            <a:t>　 民生費は，住民一人当たり</a:t>
          </a:r>
          <a:r>
            <a:rPr kumimoji="1" lang="en-US" altLang="ja-JP" sz="1300" baseline="0">
              <a:solidFill>
                <a:schemeClr val="dk1"/>
              </a:solidFill>
              <a:effectLst/>
              <a:latin typeface="+mn-lt"/>
              <a:ea typeface="+mn-ea"/>
              <a:cs typeface="+mn-cs"/>
            </a:rPr>
            <a:t>152,090</a:t>
          </a:r>
          <a:r>
            <a:rPr kumimoji="1" lang="ja-JP" altLang="ja-JP" sz="1300" baseline="0">
              <a:solidFill>
                <a:schemeClr val="dk1"/>
              </a:solidFill>
              <a:effectLst/>
              <a:latin typeface="+mn-lt"/>
              <a:ea typeface="+mn-ea"/>
              <a:cs typeface="+mn-cs"/>
            </a:rPr>
            <a:t>円となり，前年度に比べて</a:t>
          </a:r>
          <a:r>
            <a:rPr kumimoji="1" lang="en-US" altLang="ja-JP" sz="1300" baseline="0">
              <a:solidFill>
                <a:schemeClr val="dk1"/>
              </a:solidFill>
              <a:effectLst/>
              <a:latin typeface="+mn-lt"/>
              <a:ea typeface="+mn-ea"/>
              <a:cs typeface="+mn-cs"/>
            </a:rPr>
            <a:t>1,934</a:t>
          </a:r>
          <a:r>
            <a:rPr kumimoji="1" lang="ja-JP" altLang="ja-JP" sz="1300" baseline="0">
              <a:solidFill>
                <a:schemeClr val="dk1"/>
              </a:solidFill>
              <a:effectLst/>
              <a:latin typeface="+mn-lt"/>
              <a:ea typeface="+mn-ea"/>
              <a:cs typeface="+mn-cs"/>
            </a:rPr>
            <a:t>円</a:t>
          </a:r>
          <a:r>
            <a:rPr kumimoji="1" lang="ja-JP" altLang="en-US" sz="1300" baseline="0">
              <a:solidFill>
                <a:schemeClr val="dk1"/>
              </a:solidFill>
              <a:effectLst/>
              <a:latin typeface="+mn-lt"/>
              <a:ea typeface="+mn-ea"/>
              <a:cs typeface="+mn-cs"/>
            </a:rPr>
            <a:t>減少</a:t>
          </a:r>
          <a:r>
            <a:rPr kumimoji="1" lang="ja-JP" altLang="ja-JP" sz="1300" baseline="0">
              <a:solidFill>
                <a:schemeClr val="dk1"/>
              </a:solidFill>
              <a:effectLst/>
              <a:latin typeface="+mn-lt"/>
              <a:ea typeface="+mn-ea"/>
              <a:cs typeface="+mn-cs"/>
            </a:rPr>
            <a:t>している。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これは障がい福祉サービス事業費など</a:t>
          </a:r>
          <a:r>
            <a:rPr kumimoji="1" lang="ja-JP" altLang="en-US" sz="1300" baseline="0">
              <a:solidFill>
                <a:schemeClr val="dk1"/>
              </a:solidFill>
              <a:effectLst/>
              <a:latin typeface="+mn-lt"/>
              <a:ea typeface="+mn-ea"/>
              <a:cs typeface="+mn-cs"/>
            </a:rPr>
            <a:t>の</a:t>
          </a:r>
          <a:r>
            <a:rPr kumimoji="1" lang="ja-JP" altLang="ja-JP" sz="1300" baseline="0">
              <a:solidFill>
                <a:schemeClr val="dk1"/>
              </a:solidFill>
              <a:effectLst/>
              <a:latin typeface="+mn-lt"/>
              <a:ea typeface="+mn-ea"/>
              <a:cs typeface="+mn-cs"/>
            </a:rPr>
            <a:t>社会保障関係費が</a:t>
          </a:r>
          <a:r>
            <a:rPr kumimoji="1" lang="ja-JP" altLang="en-US" sz="1300" baseline="0">
              <a:solidFill>
                <a:schemeClr val="dk1"/>
              </a:solidFill>
              <a:effectLst/>
              <a:latin typeface="+mn-lt"/>
              <a:ea typeface="+mn-ea"/>
              <a:cs typeface="+mn-cs"/>
            </a:rPr>
            <a:t>年々</a:t>
          </a:r>
          <a:r>
            <a:rPr kumimoji="1" lang="ja-JP" altLang="ja-JP" sz="1300" baseline="0">
              <a:solidFill>
                <a:schemeClr val="dk1"/>
              </a:solidFill>
              <a:effectLst/>
              <a:latin typeface="+mn-lt"/>
              <a:ea typeface="+mn-ea"/>
              <a:cs typeface="+mn-cs"/>
            </a:rPr>
            <a:t>増加している</a:t>
          </a:r>
          <a:r>
            <a:rPr kumimoji="1" lang="ja-JP" altLang="en-US" sz="1300" baseline="0">
              <a:solidFill>
                <a:schemeClr val="dk1"/>
              </a:solidFill>
              <a:effectLst/>
              <a:latin typeface="+mn-lt"/>
              <a:ea typeface="+mn-ea"/>
              <a:cs typeface="+mn-cs"/>
            </a:rPr>
            <a:t>ものの，臨時福祉給付金の終了による減少などが</a:t>
          </a:r>
          <a:r>
            <a:rPr kumimoji="1" lang="ja-JP" altLang="ja-JP" sz="1300" baseline="0">
              <a:solidFill>
                <a:schemeClr val="dk1"/>
              </a:solidFill>
              <a:effectLst/>
              <a:latin typeface="+mn-lt"/>
              <a:ea typeface="+mn-ea"/>
              <a:cs typeface="+mn-cs"/>
            </a:rPr>
            <a:t>主な要因で</a:t>
          </a:r>
          <a:r>
            <a:rPr kumimoji="1" lang="ja-JP" altLang="en-US" sz="1300" baseline="0">
              <a:solidFill>
                <a:schemeClr val="dk1"/>
              </a:solidFill>
              <a:effectLst/>
              <a:latin typeface="+mn-lt"/>
              <a:ea typeface="+mn-ea"/>
              <a:cs typeface="+mn-cs"/>
            </a:rPr>
            <a:t>ある。</a:t>
          </a:r>
          <a:endParaRPr kumimoji="1" lang="en-US" altLang="ja-JP" sz="1300" baseline="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平成３０年度の実質収支は前年度に比べ減少（△２，９９４百万円）したものの，毎年度一貫して黒字を確保している状況である。</a:t>
          </a:r>
        </a:p>
        <a:p>
          <a:r>
            <a:rPr kumimoji="1" lang="ja-JP" altLang="en-US" sz="1400">
              <a:latin typeface="ＭＳ Ｐゴシック" panose="020B0600070205080204" pitchFamily="50" charset="-128"/>
              <a:ea typeface="ＭＳ Ｐゴシック" panose="020B0600070205080204" pitchFamily="50" charset="-128"/>
            </a:rPr>
            <a:t>　財政調整基金残高については，前年度末残高に対して増加（８７１百万円）している。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年度以降全会計において黒字額を確保している。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1029;/4.&#12381;&#12398;&#20182;/10.&#36001;&#25919;&#29366;&#27841;&#20844;&#34920;/&#12507;&#12540;&#12512;&#12506;&#12540;&#12472;/&#36001;&#25919;&#29366;&#27841;&#36039;&#26009;&#38598;/30&#24180;&#24230;&#27770;&#31639;/03&#12288;&#36215;&#26696;&#31561;/&#12304;&#36001;&#25919;&#29366;&#27841;&#36039;&#26009;&#38598;&#12305;_342076_&#31119;&#23665;&#24066;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989;&#21209;&#21029;/4.&#12381;&#12398;&#20182;/10.&#36001;&#25919;&#29366;&#27841;&#20844;&#34920;/&#12507;&#12540;&#12512;&#12506;&#12540;&#12472;&#25522;&#36617;/&#36001;&#25919;&#29366;&#27841;&#36039;&#26009;&#38598;/30&#24180;&#24230;&#27770;&#31639;/06&#12288;&#36861;&#21152;&#20998;&#65288;&#36001;&#21209;&#26360;&#39006;&#65289;/03&#22238;&#31572;/&#12304;&#36001;&#25919;&#29366;&#27841;&#36039;&#26009;&#38598;&#12305;_342076_&#31119;&#23665;&#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将来負担比率（分子）の構造 (2)"/>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D2" t="str">
            <v>当該団体(円)</v>
          </cell>
          <cell r="F2" t="str">
            <v>類似団体内平均(円)</v>
          </cell>
        </row>
        <row r="3">
          <cell r="A3" t="str">
            <v xml:space="preserve"> H26</v>
          </cell>
          <cell r="D3">
            <v>25565</v>
          </cell>
          <cell r="F3">
            <v>51613</v>
          </cell>
        </row>
        <row r="5">
          <cell r="A5" t="str">
            <v xml:space="preserve"> H27</v>
          </cell>
          <cell r="D5">
            <v>29937</v>
          </cell>
          <cell r="F5">
            <v>50880</v>
          </cell>
        </row>
        <row r="7">
          <cell r="A7" t="str">
            <v xml:space="preserve"> H28</v>
          </cell>
          <cell r="D7">
            <v>32541</v>
          </cell>
          <cell r="F7">
            <v>46395</v>
          </cell>
        </row>
        <row r="9">
          <cell r="A9" t="str">
            <v xml:space="preserve"> H29</v>
          </cell>
          <cell r="D9">
            <v>40381</v>
          </cell>
          <cell r="F9">
            <v>48088</v>
          </cell>
        </row>
        <row r="11">
          <cell r="A11" t="str">
            <v xml:space="preserve"> H30</v>
          </cell>
          <cell r="D11">
            <v>39340</v>
          </cell>
          <cell r="F11">
            <v>46457</v>
          </cell>
        </row>
        <row r="18">
          <cell r="B18" t="str">
            <v>H26</v>
          </cell>
          <cell r="C18" t="str">
            <v>H27</v>
          </cell>
          <cell r="D18" t="str">
            <v>H28</v>
          </cell>
          <cell r="E18" t="str">
            <v>H29</v>
          </cell>
          <cell r="F18" t="str">
            <v>H30</v>
          </cell>
        </row>
        <row r="19">
          <cell r="A19" t="str">
            <v>実質収支額</v>
          </cell>
          <cell r="B19">
            <v>4.0599999999999996</v>
          </cell>
          <cell r="C19">
            <v>3.21</v>
          </cell>
          <cell r="D19">
            <v>3.57</v>
          </cell>
          <cell r="E19">
            <v>3.75</v>
          </cell>
          <cell r="F19">
            <v>0.77</v>
          </cell>
        </row>
        <row r="20">
          <cell r="A20" t="str">
            <v>財政調整基金残高</v>
          </cell>
          <cell r="B20">
            <v>14.1</v>
          </cell>
          <cell r="C20">
            <v>16.350000000000001</v>
          </cell>
          <cell r="D20">
            <v>17.899999999999999</v>
          </cell>
          <cell r="E20">
            <v>19.510000000000002</v>
          </cell>
          <cell r="F20">
            <v>20.21</v>
          </cell>
        </row>
        <row r="21">
          <cell r="A21" t="str">
            <v>実質単年度収支</v>
          </cell>
          <cell r="B21">
            <v>0.59</v>
          </cell>
          <cell r="C21">
            <v>2.16</v>
          </cell>
          <cell r="D21">
            <v>2.96</v>
          </cell>
          <cell r="E21">
            <v>2.97</v>
          </cell>
          <cell r="F21">
            <v>-0.81</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0.77</v>
          </cell>
          <cell r="D27" t="e">
            <v>#N/A</v>
          </cell>
          <cell r="E27">
            <v>0.55000000000000004</v>
          </cell>
          <cell r="F27" t="e">
            <v>#N/A</v>
          </cell>
          <cell r="G27">
            <v>0.59</v>
          </cell>
          <cell r="H27" t="e">
            <v>#N/A</v>
          </cell>
          <cell r="I27">
            <v>0.6</v>
          </cell>
          <cell r="J27" t="e">
            <v>#N/A</v>
          </cell>
          <cell r="K27">
            <v>0.28999999999999998</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介護保険特別会計</v>
          </cell>
          <cell r="B29" t="e">
            <v>#N/A</v>
          </cell>
          <cell r="C29">
            <v>0.38</v>
          </cell>
          <cell r="D29" t="e">
            <v>#N/A</v>
          </cell>
          <cell r="E29">
            <v>0.87</v>
          </cell>
          <cell r="F29" t="e">
            <v>#N/A</v>
          </cell>
          <cell r="G29">
            <v>0.89</v>
          </cell>
          <cell r="H29" t="e">
            <v>#N/A</v>
          </cell>
          <cell r="I29">
            <v>0.49</v>
          </cell>
          <cell r="J29" t="e">
            <v>#N/A</v>
          </cell>
          <cell r="K29">
            <v>0.28000000000000003</v>
          </cell>
        </row>
        <row r="30">
          <cell r="A30" t="str">
            <v>国民健康保険特別会計</v>
          </cell>
          <cell r="B30" t="e">
            <v>#N/A</v>
          </cell>
          <cell r="C30">
            <v>1.18</v>
          </cell>
          <cell r="D30" t="e">
            <v>#N/A</v>
          </cell>
          <cell r="E30">
            <v>1.04</v>
          </cell>
          <cell r="F30" t="e">
            <v>#N/A</v>
          </cell>
          <cell r="G30">
            <v>1.64</v>
          </cell>
          <cell r="H30" t="e">
            <v>#N/A</v>
          </cell>
          <cell r="I30">
            <v>2.1800000000000002</v>
          </cell>
          <cell r="J30" t="e">
            <v>#N/A</v>
          </cell>
          <cell r="K30">
            <v>0.3</v>
          </cell>
        </row>
        <row r="31">
          <cell r="A31" t="str">
            <v>一般会計</v>
          </cell>
          <cell r="B31" t="e">
            <v>#N/A</v>
          </cell>
          <cell r="C31">
            <v>3.98</v>
          </cell>
          <cell r="D31" t="e">
            <v>#N/A</v>
          </cell>
          <cell r="E31">
            <v>3.12</v>
          </cell>
          <cell r="F31" t="e">
            <v>#N/A</v>
          </cell>
          <cell r="G31">
            <v>3.47</v>
          </cell>
          <cell r="H31" t="e">
            <v>#N/A</v>
          </cell>
          <cell r="I31">
            <v>3.66</v>
          </cell>
          <cell r="J31" t="e">
            <v>#N/A</v>
          </cell>
          <cell r="K31">
            <v>0.68</v>
          </cell>
        </row>
        <row r="32">
          <cell r="A32" t="str">
            <v>駐車場事業特別会計</v>
          </cell>
          <cell r="B32" t="e">
            <v>#N/A</v>
          </cell>
          <cell r="C32">
            <v>0.38</v>
          </cell>
          <cell r="D32" t="e">
            <v>#N/A</v>
          </cell>
          <cell r="E32">
            <v>0.55000000000000004</v>
          </cell>
          <cell r="F32" t="e">
            <v>#N/A</v>
          </cell>
          <cell r="G32">
            <v>0.68</v>
          </cell>
          <cell r="H32" t="e">
            <v>#N/A</v>
          </cell>
          <cell r="I32">
            <v>0.77</v>
          </cell>
          <cell r="J32" t="e">
            <v>#N/A</v>
          </cell>
          <cell r="K32">
            <v>0.9</v>
          </cell>
        </row>
        <row r="33">
          <cell r="A33" t="str">
            <v>下水道事業会計</v>
          </cell>
          <cell r="B33" t="e">
            <v>#N/A</v>
          </cell>
          <cell r="C33">
            <v>0.16</v>
          </cell>
          <cell r="D33" t="e">
            <v>#N/A</v>
          </cell>
          <cell r="E33">
            <v>1.19</v>
          </cell>
          <cell r="F33" t="e">
            <v>#N/A</v>
          </cell>
          <cell r="G33">
            <v>1.3</v>
          </cell>
          <cell r="H33" t="e">
            <v>#N/A</v>
          </cell>
          <cell r="I33">
            <v>1.21</v>
          </cell>
          <cell r="J33" t="e">
            <v>#N/A</v>
          </cell>
          <cell r="K33">
            <v>1.45</v>
          </cell>
        </row>
        <row r="34">
          <cell r="A34" t="str">
            <v>水道事業会計</v>
          </cell>
          <cell r="B34" t="e">
            <v>#N/A</v>
          </cell>
          <cell r="C34">
            <v>3.21</v>
          </cell>
          <cell r="D34" t="e">
            <v>#N/A</v>
          </cell>
          <cell r="E34">
            <v>3.37</v>
          </cell>
          <cell r="F34" t="e">
            <v>#N/A</v>
          </cell>
          <cell r="G34">
            <v>3.91</v>
          </cell>
          <cell r="H34" t="e">
            <v>#N/A</v>
          </cell>
          <cell r="I34">
            <v>3.74</v>
          </cell>
          <cell r="J34" t="e">
            <v>#N/A</v>
          </cell>
          <cell r="K34">
            <v>3.77</v>
          </cell>
        </row>
        <row r="35">
          <cell r="A35" t="str">
            <v>工業用水道事業会計</v>
          </cell>
          <cell r="B35" t="e">
            <v>#N/A</v>
          </cell>
          <cell r="C35">
            <v>4.93</v>
          </cell>
          <cell r="D35" t="e">
            <v>#N/A</v>
          </cell>
          <cell r="E35">
            <v>5.12</v>
          </cell>
          <cell r="F35" t="e">
            <v>#N/A</v>
          </cell>
          <cell r="G35">
            <v>5.65</v>
          </cell>
          <cell r="H35" t="e">
            <v>#N/A</v>
          </cell>
          <cell r="I35">
            <v>5.45</v>
          </cell>
          <cell r="J35" t="e">
            <v>#N/A</v>
          </cell>
          <cell r="K35">
            <v>5.75</v>
          </cell>
        </row>
        <row r="36">
          <cell r="A36" t="str">
            <v>病院事業会計</v>
          </cell>
          <cell r="B36" t="e">
            <v>#N/A</v>
          </cell>
          <cell r="C36">
            <v>9.56</v>
          </cell>
          <cell r="D36" t="e">
            <v>#N/A</v>
          </cell>
          <cell r="E36">
            <v>10.83</v>
          </cell>
          <cell r="F36" t="e">
            <v>#N/A</v>
          </cell>
          <cell r="G36">
            <v>11.11</v>
          </cell>
          <cell r="H36" t="e">
            <v>#N/A</v>
          </cell>
          <cell r="I36">
            <v>11.19</v>
          </cell>
          <cell r="J36" t="e">
            <v>#N/A</v>
          </cell>
          <cell r="K36">
            <v>11.6</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19863</v>
          </cell>
          <cell r="G42">
            <v>19158</v>
          </cell>
          <cell r="J42">
            <v>19207</v>
          </cell>
          <cell r="M42">
            <v>18307</v>
          </cell>
          <cell r="P42">
            <v>18064</v>
          </cell>
        </row>
        <row r="43">
          <cell r="A43" t="str">
            <v>一時借入金の利子</v>
          </cell>
          <cell r="B43" t="str">
            <v>-</v>
          </cell>
          <cell r="E43" t="str">
            <v>-</v>
          </cell>
          <cell r="H43" t="str">
            <v>-</v>
          </cell>
          <cell r="K43" t="str">
            <v>-</v>
          </cell>
          <cell r="N43" t="str">
            <v>-</v>
          </cell>
        </row>
        <row r="44">
          <cell r="A44" t="str">
            <v>債務負担行為に基づく支出額</v>
          </cell>
          <cell r="B44">
            <v>232</v>
          </cell>
          <cell r="E44">
            <v>220</v>
          </cell>
          <cell r="H44">
            <v>209</v>
          </cell>
          <cell r="K44">
            <v>197</v>
          </cell>
          <cell r="N44">
            <v>174</v>
          </cell>
        </row>
        <row r="45">
          <cell r="A45" t="str">
            <v>組合等が起こした地方債の元利償還金に対する負担金等</v>
          </cell>
          <cell r="B45">
            <v>211</v>
          </cell>
          <cell r="E45">
            <v>218</v>
          </cell>
          <cell r="H45">
            <v>280</v>
          </cell>
          <cell r="K45">
            <v>356</v>
          </cell>
          <cell r="N45">
            <v>410</v>
          </cell>
        </row>
        <row r="46">
          <cell r="A46" t="str">
            <v>公営企業債の元利償還金に対する繰入金</v>
          </cell>
          <cell r="B46">
            <v>4772</v>
          </cell>
          <cell r="E46">
            <v>4446</v>
          </cell>
          <cell r="H46">
            <v>4186</v>
          </cell>
          <cell r="K46">
            <v>3749</v>
          </cell>
          <cell r="N46">
            <v>3678</v>
          </cell>
        </row>
        <row r="47">
          <cell r="A47" t="str">
            <v>満期一括償還地方債に係る年度割相当額</v>
          </cell>
          <cell r="B47">
            <v>50</v>
          </cell>
          <cell r="E47">
            <v>33</v>
          </cell>
          <cell r="H47">
            <v>17</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18546</v>
          </cell>
          <cell r="E49">
            <v>17034</v>
          </cell>
          <cell r="H49">
            <v>16468</v>
          </cell>
          <cell r="K49">
            <v>14883</v>
          </cell>
          <cell r="N49">
            <v>14812</v>
          </cell>
        </row>
        <row r="50">
          <cell r="A50" t="str">
            <v>実質公債費比率の分子</v>
          </cell>
          <cell r="B50" t="e">
            <v>#N/A</v>
          </cell>
          <cell r="C50">
            <v>3948</v>
          </cell>
          <cell r="D50" t="e">
            <v>#N/A</v>
          </cell>
          <cell r="E50" t="e">
            <v>#N/A</v>
          </cell>
          <cell r="F50">
            <v>2793</v>
          </cell>
          <cell r="G50" t="e">
            <v>#N/A</v>
          </cell>
          <cell r="H50" t="e">
            <v>#N/A</v>
          </cell>
          <cell r="I50">
            <v>1953</v>
          </cell>
          <cell r="J50" t="e">
            <v>#N/A</v>
          </cell>
          <cell r="K50" t="e">
            <v>#N/A</v>
          </cell>
          <cell r="L50">
            <v>878</v>
          </cell>
          <cell r="M50" t="e">
            <v>#N/A</v>
          </cell>
          <cell r="N50" t="e">
            <v>#N/A</v>
          </cell>
          <cell r="O50">
            <v>1010</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166737</v>
          </cell>
          <cell r="G56">
            <v>168054</v>
          </cell>
          <cell r="J56">
            <v>167450</v>
          </cell>
          <cell r="M56">
            <v>168419</v>
          </cell>
          <cell r="P56">
            <v>170992</v>
          </cell>
        </row>
        <row r="57">
          <cell r="A57" t="str">
            <v>充当可能特定歳入</v>
          </cell>
          <cell r="D57">
            <v>49516</v>
          </cell>
          <cell r="G57">
            <v>49915</v>
          </cell>
          <cell r="J57">
            <v>49446</v>
          </cell>
          <cell r="M57">
            <v>47312</v>
          </cell>
          <cell r="P57">
            <v>43297</v>
          </cell>
        </row>
        <row r="58">
          <cell r="A58" t="str">
            <v>充当可能基金</v>
          </cell>
          <cell r="D58">
            <v>29432</v>
          </cell>
          <cell r="G58">
            <v>34408</v>
          </cell>
          <cell r="J58">
            <v>37526</v>
          </cell>
          <cell r="M58">
            <v>42049</v>
          </cell>
          <cell r="P58">
            <v>43624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616</v>
          </cell>
          <cell r="E61">
            <v>231</v>
          </cell>
          <cell r="H61">
            <v>187</v>
          </cell>
          <cell r="K61">
            <v>138</v>
          </cell>
          <cell r="N61">
            <v>98</v>
          </cell>
        </row>
        <row r="62">
          <cell r="A62" t="str">
            <v>退職手当負担見込額</v>
          </cell>
          <cell r="B62">
            <v>25633</v>
          </cell>
          <cell r="E62">
            <v>23297</v>
          </cell>
          <cell r="H62">
            <v>21942</v>
          </cell>
          <cell r="K62">
            <v>21795</v>
          </cell>
          <cell r="N62">
            <v>21378</v>
          </cell>
        </row>
        <row r="63">
          <cell r="A63" t="str">
            <v>組合等負担等見込額</v>
          </cell>
          <cell r="B63">
            <v>3406</v>
          </cell>
          <cell r="E63">
            <v>3549</v>
          </cell>
          <cell r="H63">
            <v>3395</v>
          </cell>
          <cell r="K63">
            <v>3224</v>
          </cell>
          <cell r="N63">
            <v>3407</v>
          </cell>
        </row>
        <row r="64">
          <cell r="A64" t="str">
            <v>公営企業債等繰入見込額</v>
          </cell>
          <cell r="B64">
            <v>68952</v>
          </cell>
          <cell r="E64">
            <v>62946</v>
          </cell>
          <cell r="H64">
            <v>56100</v>
          </cell>
          <cell r="K64">
            <v>49939</v>
          </cell>
          <cell r="N64">
            <v>44781</v>
          </cell>
        </row>
        <row r="65">
          <cell r="A65" t="str">
            <v>債務負担行為に基づく支出予定額</v>
          </cell>
          <cell r="B65">
            <v>1763</v>
          </cell>
          <cell r="E65">
            <v>1582</v>
          </cell>
          <cell r="H65">
            <v>1430</v>
          </cell>
          <cell r="K65">
            <v>1306</v>
          </cell>
          <cell r="N65">
            <v>1349</v>
          </cell>
        </row>
        <row r="66">
          <cell r="A66" t="str">
            <v>一般会計等に係る地方債の現在高</v>
          </cell>
          <cell r="B66">
            <v>151976</v>
          </cell>
          <cell r="E66">
            <v>148096</v>
          </cell>
          <cell r="H66">
            <v>142975</v>
          </cell>
          <cell r="K66">
            <v>141256</v>
          </cell>
          <cell r="N66">
            <v>140730</v>
          </cell>
        </row>
        <row r="67">
          <cell r="A67" t="str">
            <v>将来負担比率の分子</v>
          </cell>
          <cell r="B67" t="e">
            <v>#N/A</v>
          </cell>
          <cell r="C67">
            <v>6661</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17900</v>
          </cell>
          <cell r="C72">
            <v>19661</v>
          </cell>
          <cell r="D72">
            <v>20532</v>
          </cell>
        </row>
        <row r="73">
          <cell r="A73" t="str">
            <v>減債基金</v>
          </cell>
          <cell r="B73">
            <v>3470</v>
          </cell>
          <cell r="C73">
            <v>3473</v>
          </cell>
          <cell r="D73">
            <v>3475</v>
          </cell>
        </row>
        <row r="74">
          <cell r="A74" t="str">
            <v>その他特定目的基金</v>
          </cell>
          <cell r="B74">
            <v>15475</v>
          </cell>
          <cell r="C74">
            <v>17116</v>
          </cell>
          <cell r="D74">
            <v>16560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47.6</v>
          </cell>
          <cell r="CN53">
            <v>49.2</v>
          </cell>
          <cell r="CV53">
            <v>50.9</v>
          </cell>
        </row>
        <row r="55">
          <cell r="AN55" t="str">
            <v>類似団体内平均値</v>
          </cell>
          <cell r="CF55">
            <v>38.9</v>
          </cell>
          <cell r="CN55">
            <v>37.6</v>
          </cell>
          <cell r="CV55">
            <v>34</v>
          </cell>
        </row>
        <row r="57">
          <cell r="CF57">
            <v>59.3</v>
          </cell>
          <cell r="CN57">
            <v>60</v>
          </cell>
          <cell r="CV57">
            <v>60.8</v>
          </cell>
        </row>
        <row r="72">
          <cell r="BP72" t="str">
            <v>H26</v>
          </cell>
          <cell r="BX72" t="str">
            <v>H27</v>
          </cell>
          <cell r="CF72" t="str">
            <v>H28</v>
          </cell>
          <cell r="CN72" t="str">
            <v>H29</v>
          </cell>
          <cell r="CV72" t="str">
            <v>H30</v>
          </cell>
        </row>
        <row r="73">
          <cell r="AN73" t="str">
            <v>当該団体値</v>
          </cell>
          <cell r="BP73">
            <v>7.6</v>
          </cell>
        </row>
        <row r="75">
          <cell r="BP75">
            <v>5.7</v>
          </cell>
          <cell r="BX75">
            <v>4.7</v>
          </cell>
          <cell r="CF75">
            <v>3.3</v>
          </cell>
          <cell r="CN75">
            <v>2.1</v>
          </cell>
          <cell r="CV75">
            <v>1.4</v>
          </cell>
        </row>
        <row r="77">
          <cell r="AN77" t="str">
            <v>類似団体内平均値</v>
          </cell>
          <cell r="BP77">
            <v>47</v>
          </cell>
          <cell r="BX77">
            <v>41.4</v>
          </cell>
          <cell r="CF77">
            <v>38.9</v>
          </cell>
          <cell r="CN77">
            <v>37.6</v>
          </cell>
          <cell r="CV77">
            <v>34</v>
          </cell>
        </row>
        <row r="79">
          <cell r="BP79">
            <v>7.3</v>
          </cell>
          <cell r="BX79">
            <v>6.7</v>
          </cell>
          <cell r="CF79">
            <v>6.4</v>
          </cell>
          <cell r="CN79">
            <v>6.1</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opLeftCell="T28" workbookViewId="0">
      <selection activeCell="DK33" sqref="DK33"/>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64</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65</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66</v>
      </c>
      <c r="C3" s="608"/>
      <c r="D3" s="608"/>
      <c r="E3" s="609"/>
      <c r="F3" s="609"/>
      <c r="G3" s="609"/>
      <c r="H3" s="609"/>
      <c r="I3" s="609"/>
      <c r="J3" s="609"/>
      <c r="K3" s="609"/>
      <c r="L3" s="609" t="s">
        <v>67</v>
      </c>
      <c r="M3" s="609"/>
      <c r="N3" s="609"/>
      <c r="O3" s="609"/>
      <c r="P3" s="609"/>
      <c r="Q3" s="609"/>
      <c r="R3" s="612"/>
      <c r="S3" s="612"/>
      <c r="T3" s="612"/>
      <c r="U3" s="612"/>
      <c r="V3" s="613"/>
      <c r="W3" s="506" t="s">
        <v>68</v>
      </c>
      <c r="X3" s="507"/>
      <c r="Y3" s="507"/>
      <c r="Z3" s="507"/>
      <c r="AA3" s="507"/>
      <c r="AB3" s="608"/>
      <c r="AC3" s="612" t="s">
        <v>69</v>
      </c>
      <c r="AD3" s="507"/>
      <c r="AE3" s="507"/>
      <c r="AF3" s="507"/>
      <c r="AG3" s="507"/>
      <c r="AH3" s="507"/>
      <c r="AI3" s="507"/>
      <c r="AJ3" s="507"/>
      <c r="AK3" s="507"/>
      <c r="AL3" s="574"/>
      <c r="AM3" s="506" t="s">
        <v>70</v>
      </c>
      <c r="AN3" s="507"/>
      <c r="AO3" s="507"/>
      <c r="AP3" s="507"/>
      <c r="AQ3" s="507"/>
      <c r="AR3" s="507"/>
      <c r="AS3" s="507"/>
      <c r="AT3" s="507"/>
      <c r="AU3" s="507"/>
      <c r="AV3" s="507"/>
      <c r="AW3" s="507"/>
      <c r="AX3" s="574"/>
      <c r="AY3" s="566" t="s">
        <v>0</v>
      </c>
      <c r="AZ3" s="567"/>
      <c r="BA3" s="567"/>
      <c r="BB3" s="567"/>
      <c r="BC3" s="567"/>
      <c r="BD3" s="567"/>
      <c r="BE3" s="567"/>
      <c r="BF3" s="567"/>
      <c r="BG3" s="567"/>
      <c r="BH3" s="567"/>
      <c r="BI3" s="567"/>
      <c r="BJ3" s="567"/>
      <c r="BK3" s="567"/>
      <c r="BL3" s="567"/>
      <c r="BM3" s="616"/>
      <c r="BN3" s="506" t="s">
        <v>71</v>
      </c>
      <c r="BO3" s="507"/>
      <c r="BP3" s="507"/>
      <c r="BQ3" s="507"/>
      <c r="BR3" s="507"/>
      <c r="BS3" s="507"/>
      <c r="BT3" s="507"/>
      <c r="BU3" s="574"/>
      <c r="BV3" s="506" t="s">
        <v>72</v>
      </c>
      <c r="BW3" s="507"/>
      <c r="BX3" s="507"/>
      <c r="BY3" s="507"/>
      <c r="BZ3" s="507"/>
      <c r="CA3" s="507"/>
      <c r="CB3" s="507"/>
      <c r="CC3" s="574"/>
      <c r="CD3" s="566" t="s">
        <v>0</v>
      </c>
      <c r="CE3" s="567"/>
      <c r="CF3" s="567"/>
      <c r="CG3" s="567"/>
      <c r="CH3" s="567"/>
      <c r="CI3" s="567"/>
      <c r="CJ3" s="567"/>
      <c r="CK3" s="567"/>
      <c r="CL3" s="567"/>
      <c r="CM3" s="567"/>
      <c r="CN3" s="567"/>
      <c r="CO3" s="567"/>
      <c r="CP3" s="567"/>
      <c r="CQ3" s="567"/>
      <c r="CR3" s="567"/>
      <c r="CS3" s="616"/>
      <c r="CT3" s="506" t="s">
        <v>73</v>
      </c>
      <c r="CU3" s="507"/>
      <c r="CV3" s="507"/>
      <c r="CW3" s="507"/>
      <c r="CX3" s="507"/>
      <c r="CY3" s="507"/>
      <c r="CZ3" s="507"/>
      <c r="DA3" s="574"/>
      <c r="DB3" s="506" t="s">
        <v>74</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5"/>
      <c r="AO4" s="445"/>
      <c r="AP4" s="445"/>
      <c r="AQ4" s="445"/>
      <c r="AR4" s="445"/>
      <c r="AS4" s="445"/>
      <c r="AT4" s="445"/>
      <c r="AU4" s="445"/>
      <c r="AV4" s="445"/>
      <c r="AW4" s="445"/>
      <c r="AX4" s="615"/>
      <c r="AY4" s="419" t="s">
        <v>75</v>
      </c>
      <c r="AZ4" s="420"/>
      <c r="BA4" s="420"/>
      <c r="BB4" s="420"/>
      <c r="BC4" s="420"/>
      <c r="BD4" s="420"/>
      <c r="BE4" s="420"/>
      <c r="BF4" s="420"/>
      <c r="BG4" s="420"/>
      <c r="BH4" s="420"/>
      <c r="BI4" s="420"/>
      <c r="BJ4" s="420"/>
      <c r="BK4" s="420"/>
      <c r="BL4" s="420"/>
      <c r="BM4" s="421"/>
      <c r="BN4" s="422">
        <v>173533121</v>
      </c>
      <c r="BO4" s="423"/>
      <c r="BP4" s="423"/>
      <c r="BQ4" s="423"/>
      <c r="BR4" s="423"/>
      <c r="BS4" s="423"/>
      <c r="BT4" s="423"/>
      <c r="BU4" s="424"/>
      <c r="BV4" s="422">
        <v>170655067</v>
      </c>
      <c r="BW4" s="423"/>
      <c r="BX4" s="423"/>
      <c r="BY4" s="423"/>
      <c r="BZ4" s="423"/>
      <c r="CA4" s="423"/>
      <c r="CB4" s="423"/>
      <c r="CC4" s="424"/>
      <c r="CD4" s="600" t="s">
        <v>76</v>
      </c>
      <c r="CE4" s="601"/>
      <c r="CF4" s="601"/>
      <c r="CG4" s="601"/>
      <c r="CH4" s="601"/>
      <c r="CI4" s="601"/>
      <c r="CJ4" s="601"/>
      <c r="CK4" s="601"/>
      <c r="CL4" s="601"/>
      <c r="CM4" s="601"/>
      <c r="CN4" s="601"/>
      <c r="CO4" s="601"/>
      <c r="CP4" s="601"/>
      <c r="CQ4" s="601"/>
      <c r="CR4" s="601"/>
      <c r="CS4" s="602"/>
      <c r="CT4" s="603">
        <v>0.8</v>
      </c>
      <c r="CU4" s="604"/>
      <c r="CV4" s="604"/>
      <c r="CW4" s="604"/>
      <c r="CX4" s="604"/>
      <c r="CY4" s="604"/>
      <c r="CZ4" s="604"/>
      <c r="DA4" s="605"/>
      <c r="DB4" s="603">
        <v>3.8</v>
      </c>
      <c r="DC4" s="604"/>
      <c r="DD4" s="604"/>
      <c r="DE4" s="604"/>
      <c r="DF4" s="604"/>
      <c r="DG4" s="604"/>
      <c r="DH4" s="604"/>
      <c r="DI4" s="605"/>
      <c r="DJ4" s="185"/>
      <c r="DK4" s="185"/>
      <c r="DL4" s="185"/>
      <c r="DM4" s="185"/>
      <c r="DN4" s="185"/>
      <c r="DO4" s="185"/>
    </row>
    <row r="5" spans="1:119" ht="18.75" customHeight="1" x14ac:dyDescent="0.2">
      <c r="A5" s="186"/>
      <c r="B5" s="610"/>
      <c r="C5" s="446"/>
      <c r="D5" s="446"/>
      <c r="E5" s="611"/>
      <c r="F5" s="611"/>
      <c r="G5" s="611"/>
      <c r="H5" s="611"/>
      <c r="I5" s="611"/>
      <c r="J5" s="611"/>
      <c r="K5" s="611"/>
      <c r="L5" s="611"/>
      <c r="M5" s="611"/>
      <c r="N5" s="611"/>
      <c r="O5" s="611"/>
      <c r="P5" s="611"/>
      <c r="Q5" s="611"/>
      <c r="R5" s="444"/>
      <c r="S5" s="444"/>
      <c r="T5" s="444"/>
      <c r="U5" s="444"/>
      <c r="V5" s="614"/>
      <c r="W5" s="533"/>
      <c r="X5" s="445"/>
      <c r="Y5" s="445"/>
      <c r="Z5" s="445"/>
      <c r="AA5" s="445"/>
      <c r="AB5" s="446"/>
      <c r="AC5" s="444"/>
      <c r="AD5" s="445"/>
      <c r="AE5" s="445"/>
      <c r="AF5" s="445"/>
      <c r="AG5" s="445"/>
      <c r="AH5" s="445"/>
      <c r="AI5" s="445"/>
      <c r="AJ5" s="445"/>
      <c r="AK5" s="445"/>
      <c r="AL5" s="615"/>
      <c r="AM5" s="496" t="s">
        <v>77</v>
      </c>
      <c r="AN5" s="401"/>
      <c r="AO5" s="401"/>
      <c r="AP5" s="401"/>
      <c r="AQ5" s="401"/>
      <c r="AR5" s="401"/>
      <c r="AS5" s="401"/>
      <c r="AT5" s="402"/>
      <c r="AU5" s="484" t="s">
        <v>78</v>
      </c>
      <c r="AV5" s="485"/>
      <c r="AW5" s="485"/>
      <c r="AX5" s="485"/>
      <c r="AY5" s="407" t="s">
        <v>79</v>
      </c>
      <c r="AZ5" s="408"/>
      <c r="BA5" s="408"/>
      <c r="BB5" s="408"/>
      <c r="BC5" s="408"/>
      <c r="BD5" s="408"/>
      <c r="BE5" s="408"/>
      <c r="BF5" s="408"/>
      <c r="BG5" s="408"/>
      <c r="BH5" s="408"/>
      <c r="BI5" s="408"/>
      <c r="BJ5" s="408"/>
      <c r="BK5" s="408"/>
      <c r="BL5" s="408"/>
      <c r="BM5" s="409"/>
      <c r="BN5" s="427">
        <v>165925591</v>
      </c>
      <c r="BO5" s="428"/>
      <c r="BP5" s="428"/>
      <c r="BQ5" s="428"/>
      <c r="BR5" s="428"/>
      <c r="BS5" s="428"/>
      <c r="BT5" s="428"/>
      <c r="BU5" s="429"/>
      <c r="BV5" s="427">
        <v>164878036</v>
      </c>
      <c r="BW5" s="428"/>
      <c r="BX5" s="428"/>
      <c r="BY5" s="428"/>
      <c r="BZ5" s="428"/>
      <c r="CA5" s="428"/>
      <c r="CB5" s="428"/>
      <c r="CC5" s="429"/>
      <c r="CD5" s="436" t="s">
        <v>80</v>
      </c>
      <c r="CE5" s="437"/>
      <c r="CF5" s="437"/>
      <c r="CG5" s="437"/>
      <c r="CH5" s="437"/>
      <c r="CI5" s="437"/>
      <c r="CJ5" s="437"/>
      <c r="CK5" s="437"/>
      <c r="CL5" s="437"/>
      <c r="CM5" s="437"/>
      <c r="CN5" s="437"/>
      <c r="CO5" s="437"/>
      <c r="CP5" s="437"/>
      <c r="CQ5" s="437"/>
      <c r="CR5" s="437"/>
      <c r="CS5" s="438"/>
      <c r="CT5" s="397">
        <v>85.2</v>
      </c>
      <c r="CU5" s="398"/>
      <c r="CV5" s="398"/>
      <c r="CW5" s="398"/>
      <c r="CX5" s="398"/>
      <c r="CY5" s="398"/>
      <c r="CZ5" s="398"/>
      <c r="DA5" s="399"/>
      <c r="DB5" s="397">
        <v>84</v>
      </c>
      <c r="DC5" s="398"/>
      <c r="DD5" s="398"/>
      <c r="DE5" s="398"/>
      <c r="DF5" s="398"/>
      <c r="DG5" s="398"/>
      <c r="DH5" s="398"/>
      <c r="DI5" s="399"/>
      <c r="DJ5" s="185"/>
      <c r="DK5" s="185"/>
      <c r="DL5" s="185"/>
      <c r="DM5" s="185"/>
      <c r="DN5" s="185"/>
      <c r="DO5" s="185"/>
    </row>
    <row r="6" spans="1:119" ht="18.75" customHeight="1" x14ac:dyDescent="0.2">
      <c r="A6" s="186"/>
      <c r="B6" s="580" t="s">
        <v>81</v>
      </c>
      <c r="C6" s="443"/>
      <c r="D6" s="443"/>
      <c r="E6" s="581"/>
      <c r="F6" s="581"/>
      <c r="G6" s="581"/>
      <c r="H6" s="581"/>
      <c r="I6" s="581"/>
      <c r="J6" s="581"/>
      <c r="K6" s="581"/>
      <c r="L6" s="581" t="s">
        <v>82</v>
      </c>
      <c r="M6" s="581"/>
      <c r="N6" s="581"/>
      <c r="O6" s="581"/>
      <c r="P6" s="581"/>
      <c r="Q6" s="581"/>
      <c r="R6" s="467"/>
      <c r="S6" s="467"/>
      <c r="T6" s="467"/>
      <c r="U6" s="467"/>
      <c r="V6" s="587"/>
      <c r="W6" s="518" t="s">
        <v>83</v>
      </c>
      <c r="X6" s="442"/>
      <c r="Y6" s="442"/>
      <c r="Z6" s="442"/>
      <c r="AA6" s="442"/>
      <c r="AB6" s="443"/>
      <c r="AC6" s="592" t="s">
        <v>84</v>
      </c>
      <c r="AD6" s="593"/>
      <c r="AE6" s="593"/>
      <c r="AF6" s="593"/>
      <c r="AG6" s="593"/>
      <c r="AH6" s="593"/>
      <c r="AI6" s="593"/>
      <c r="AJ6" s="593"/>
      <c r="AK6" s="593"/>
      <c r="AL6" s="594"/>
      <c r="AM6" s="496" t="s">
        <v>85</v>
      </c>
      <c r="AN6" s="401"/>
      <c r="AO6" s="401"/>
      <c r="AP6" s="401"/>
      <c r="AQ6" s="401"/>
      <c r="AR6" s="401"/>
      <c r="AS6" s="401"/>
      <c r="AT6" s="402"/>
      <c r="AU6" s="484" t="s">
        <v>78</v>
      </c>
      <c r="AV6" s="485"/>
      <c r="AW6" s="485"/>
      <c r="AX6" s="485"/>
      <c r="AY6" s="407" t="s">
        <v>86</v>
      </c>
      <c r="AZ6" s="408"/>
      <c r="BA6" s="408"/>
      <c r="BB6" s="408"/>
      <c r="BC6" s="408"/>
      <c r="BD6" s="408"/>
      <c r="BE6" s="408"/>
      <c r="BF6" s="408"/>
      <c r="BG6" s="408"/>
      <c r="BH6" s="408"/>
      <c r="BI6" s="408"/>
      <c r="BJ6" s="408"/>
      <c r="BK6" s="408"/>
      <c r="BL6" s="408"/>
      <c r="BM6" s="409"/>
      <c r="BN6" s="427">
        <v>7607530</v>
      </c>
      <c r="BO6" s="428"/>
      <c r="BP6" s="428"/>
      <c r="BQ6" s="428"/>
      <c r="BR6" s="428"/>
      <c r="BS6" s="428"/>
      <c r="BT6" s="428"/>
      <c r="BU6" s="429"/>
      <c r="BV6" s="427">
        <v>5777031</v>
      </c>
      <c r="BW6" s="428"/>
      <c r="BX6" s="428"/>
      <c r="BY6" s="428"/>
      <c r="BZ6" s="428"/>
      <c r="CA6" s="428"/>
      <c r="CB6" s="428"/>
      <c r="CC6" s="429"/>
      <c r="CD6" s="436" t="s">
        <v>87</v>
      </c>
      <c r="CE6" s="437"/>
      <c r="CF6" s="437"/>
      <c r="CG6" s="437"/>
      <c r="CH6" s="437"/>
      <c r="CI6" s="437"/>
      <c r="CJ6" s="437"/>
      <c r="CK6" s="437"/>
      <c r="CL6" s="437"/>
      <c r="CM6" s="437"/>
      <c r="CN6" s="437"/>
      <c r="CO6" s="437"/>
      <c r="CP6" s="437"/>
      <c r="CQ6" s="437"/>
      <c r="CR6" s="437"/>
      <c r="CS6" s="438"/>
      <c r="CT6" s="577">
        <v>91</v>
      </c>
      <c r="CU6" s="578"/>
      <c r="CV6" s="578"/>
      <c r="CW6" s="578"/>
      <c r="CX6" s="578"/>
      <c r="CY6" s="578"/>
      <c r="CZ6" s="578"/>
      <c r="DA6" s="579"/>
      <c r="DB6" s="577">
        <v>88.8</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88</v>
      </c>
      <c r="AN7" s="401"/>
      <c r="AO7" s="401"/>
      <c r="AP7" s="401"/>
      <c r="AQ7" s="401"/>
      <c r="AR7" s="401"/>
      <c r="AS7" s="401"/>
      <c r="AT7" s="402"/>
      <c r="AU7" s="484" t="s">
        <v>78</v>
      </c>
      <c r="AV7" s="485"/>
      <c r="AW7" s="485"/>
      <c r="AX7" s="485"/>
      <c r="AY7" s="407" t="s">
        <v>89</v>
      </c>
      <c r="AZ7" s="408"/>
      <c r="BA7" s="408"/>
      <c r="BB7" s="408"/>
      <c r="BC7" s="408"/>
      <c r="BD7" s="408"/>
      <c r="BE7" s="408"/>
      <c r="BF7" s="408"/>
      <c r="BG7" s="408"/>
      <c r="BH7" s="408"/>
      <c r="BI7" s="408"/>
      <c r="BJ7" s="408"/>
      <c r="BK7" s="408"/>
      <c r="BL7" s="408"/>
      <c r="BM7" s="409"/>
      <c r="BN7" s="427">
        <v>6821003</v>
      </c>
      <c r="BO7" s="428"/>
      <c r="BP7" s="428"/>
      <c r="BQ7" s="428"/>
      <c r="BR7" s="428"/>
      <c r="BS7" s="428"/>
      <c r="BT7" s="428"/>
      <c r="BU7" s="429"/>
      <c r="BV7" s="427">
        <v>1996075</v>
      </c>
      <c r="BW7" s="428"/>
      <c r="BX7" s="428"/>
      <c r="BY7" s="428"/>
      <c r="BZ7" s="428"/>
      <c r="CA7" s="428"/>
      <c r="CB7" s="428"/>
      <c r="CC7" s="429"/>
      <c r="CD7" s="436" t="s">
        <v>90</v>
      </c>
      <c r="CE7" s="437"/>
      <c r="CF7" s="437"/>
      <c r="CG7" s="437"/>
      <c r="CH7" s="437"/>
      <c r="CI7" s="437"/>
      <c r="CJ7" s="437"/>
      <c r="CK7" s="437"/>
      <c r="CL7" s="437"/>
      <c r="CM7" s="437"/>
      <c r="CN7" s="437"/>
      <c r="CO7" s="437"/>
      <c r="CP7" s="437"/>
      <c r="CQ7" s="437"/>
      <c r="CR7" s="437"/>
      <c r="CS7" s="438"/>
      <c r="CT7" s="427">
        <v>101600797</v>
      </c>
      <c r="CU7" s="428"/>
      <c r="CV7" s="428"/>
      <c r="CW7" s="428"/>
      <c r="CX7" s="428"/>
      <c r="CY7" s="428"/>
      <c r="CZ7" s="428"/>
      <c r="DA7" s="429"/>
      <c r="DB7" s="427">
        <v>100779724</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91</v>
      </c>
      <c r="AN8" s="401"/>
      <c r="AO8" s="401"/>
      <c r="AP8" s="401"/>
      <c r="AQ8" s="401"/>
      <c r="AR8" s="401"/>
      <c r="AS8" s="401"/>
      <c r="AT8" s="402"/>
      <c r="AU8" s="484" t="s">
        <v>92</v>
      </c>
      <c r="AV8" s="485"/>
      <c r="AW8" s="485"/>
      <c r="AX8" s="485"/>
      <c r="AY8" s="407" t="s">
        <v>93</v>
      </c>
      <c r="AZ8" s="408"/>
      <c r="BA8" s="408"/>
      <c r="BB8" s="408"/>
      <c r="BC8" s="408"/>
      <c r="BD8" s="408"/>
      <c r="BE8" s="408"/>
      <c r="BF8" s="408"/>
      <c r="BG8" s="408"/>
      <c r="BH8" s="408"/>
      <c r="BI8" s="408"/>
      <c r="BJ8" s="408"/>
      <c r="BK8" s="408"/>
      <c r="BL8" s="408"/>
      <c r="BM8" s="409"/>
      <c r="BN8" s="427">
        <v>786527</v>
      </c>
      <c r="BO8" s="428"/>
      <c r="BP8" s="428"/>
      <c r="BQ8" s="428"/>
      <c r="BR8" s="428"/>
      <c r="BS8" s="428"/>
      <c r="BT8" s="428"/>
      <c r="BU8" s="429"/>
      <c r="BV8" s="427">
        <v>3780956</v>
      </c>
      <c r="BW8" s="428"/>
      <c r="BX8" s="428"/>
      <c r="BY8" s="428"/>
      <c r="BZ8" s="428"/>
      <c r="CA8" s="428"/>
      <c r="CB8" s="428"/>
      <c r="CC8" s="429"/>
      <c r="CD8" s="436" t="s">
        <v>94</v>
      </c>
      <c r="CE8" s="437"/>
      <c r="CF8" s="437"/>
      <c r="CG8" s="437"/>
      <c r="CH8" s="437"/>
      <c r="CI8" s="437"/>
      <c r="CJ8" s="437"/>
      <c r="CK8" s="437"/>
      <c r="CL8" s="437"/>
      <c r="CM8" s="437"/>
      <c r="CN8" s="437"/>
      <c r="CO8" s="437"/>
      <c r="CP8" s="437"/>
      <c r="CQ8" s="437"/>
      <c r="CR8" s="437"/>
      <c r="CS8" s="438"/>
      <c r="CT8" s="540">
        <v>0.82</v>
      </c>
      <c r="CU8" s="541"/>
      <c r="CV8" s="541"/>
      <c r="CW8" s="541"/>
      <c r="CX8" s="541"/>
      <c r="CY8" s="541"/>
      <c r="CZ8" s="541"/>
      <c r="DA8" s="542"/>
      <c r="DB8" s="540">
        <v>0.82</v>
      </c>
      <c r="DC8" s="541"/>
      <c r="DD8" s="541"/>
      <c r="DE8" s="541"/>
      <c r="DF8" s="541"/>
      <c r="DG8" s="541"/>
      <c r="DH8" s="541"/>
      <c r="DI8" s="542"/>
      <c r="DJ8" s="185"/>
      <c r="DK8" s="185"/>
      <c r="DL8" s="185"/>
      <c r="DM8" s="185"/>
      <c r="DN8" s="185"/>
      <c r="DO8" s="185"/>
    </row>
    <row r="9" spans="1:119" ht="18.75" customHeight="1" thickBot="1" x14ac:dyDescent="0.25">
      <c r="A9" s="186"/>
      <c r="B9" s="566" t="s">
        <v>95</v>
      </c>
      <c r="C9" s="567"/>
      <c r="D9" s="567"/>
      <c r="E9" s="567"/>
      <c r="F9" s="567"/>
      <c r="G9" s="567"/>
      <c r="H9" s="567"/>
      <c r="I9" s="567"/>
      <c r="J9" s="567"/>
      <c r="K9" s="490"/>
      <c r="L9" s="568" t="s">
        <v>96</v>
      </c>
      <c r="M9" s="569"/>
      <c r="N9" s="569"/>
      <c r="O9" s="569"/>
      <c r="P9" s="569"/>
      <c r="Q9" s="570"/>
      <c r="R9" s="571">
        <v>464811</v>
      </c>
      <c r="S9" s="572"/>
      <c r="T9" s="572"/>
      <c r="U9" s="572"/>
      <c r="V9" s="573"/>
      <c r="W9" s="506" t="s">
        <v>97</v>
      </c>
      <c r="X9" s="507"/>
      <c r="Y9" s="507"/>
      <c r="Z9" s="507"/>
      <c r="AA9" s="507"/>
      <c r="AB9" s="507"/>
      <c r="AC9" s="507"/>
      <c r="AD9" s="507"/>
      <c r="AE9" s="507"/>
      <c r="AF9" s="507"/>
      <c r="AG9" s="507"/>
      <c r="AH9" s="507"/>
      <c r="AI9" s="507"/>
      <c r="AJ9" s="507"/>
      <c r="AK9" s="507"/>
      <c r="AL9" s="574"/>
      <c r="AM9" s="496" t="s">
        <v>98</v>
      </c>
      <c r="AN9" s="401"/>
      <c r="AO9" s="401"/>
      <c r="AP9" s="401"/>
      <c r="AQ9" s="401"/>
      <c r="AR9" s="401"/>
      <c r="AS9" s="401"/>
      <c r="AT9" s="402"/>
      <c r="AU9" s="484" t="s">
        <v>78</v>
      </c>
      <c r="AV9" s="485"/>
      <c r="AW9" s="485"/>
      <c r="AX9" s="485"/>
      <c r="AY9" s="407" t="s">
        <v>99</v>
      </c>
      <c r="AZ9" s="408"/>
      <c r="BA9" s="408"/>
      <c r="BB9" s="408"/>
      <c r="BC9" s="408"/>
      <c r="BD9" s="408"/>
      <c r="BE9" s="408"/>
      <c r="BF9" s="408"/>
      <c r="BG9" s="408"/>
      <c r="BH9" s="408"/>
      <c r="BI9" s="408"/>
      <c r="BJ9" s="408"/>
      <c r="BK9" s="408"/>
      <c r="BL9" s="408"/>
      <c r="BM9" s="409"/>
      <c r="BN9" s="427">
        <v>-2994429</v>
      </c>
      <c r="BO9" s="428"/>
      <c r="BP9" s="428"/>
      <c r="BQ9" s="428"/>
      <c r="BR9" s="428"/>
      <c r="BS9" s="428"/>
      <c r="BT9" s="428"/>
      <c r="BU9" s="429"/>
      <c r="BV9" s="427">
        <v>214129</v>
      </c>
      <c r="BW9" s="428"/>
      <c r="BX9" s="428"/>
      <c r="BY9" s="428"/>
      <c r="BZ9" s="428"/>
      <c r="CA9" s="428"/>
      <c r="CB9" s="428"/>
      <c r="CC9" s="429"/>
      <c r="CD9" s="436" t="s">
        <v>100</v>
      </c>
      <c r="CE9" s="437"/>
      <c r="CF9" s="437"/>
      <c r="CG9" s="437"/>
      <c r="CH9" s="437"/>
      <c r="CI9" s="437"/>
      <c r="CJ9" s="437"/>
      <c r="CK9" s="437"/>
      <c r="CL9" s="437"/>
      <c r="CM9" s="437"/>
      <c r="CN9" s="437"/>
      <c r="CO9" s="437"/>
      <c r="CP9" s="437"/>
      <c r="CQ9" s="437"/>
      <c r="CR9" s="437"/>
      <c r="CS9" s="438"/>
      <c r="CT9" s="397">
        <v>13.9</v>
      </c>
      <c r="CU9" s="398"/>
      <c r="CV9" s="398"/>
      <c r="CW9" s="398"/>
      <c r="CX9" s="398"/>
      <c r="CY9" s="398"/>
      <c r="CZ9" s="398"/>
      <c r="DA9" s="399"/>
      <c r="DB9" s="397">
        <v>14</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101</v>
      </c>
      <c r="M10" s="401"/>
      <c r="N10" s="401"/>
      <c r="O10" s="401"/>
      <c r="P10" s="401"/>
      <c r="Q10" s="402"/>
      <c r="R10" s="403">
        <v>461357</v>
      </c>
      <c r="S10" s="404"/>
      <c r="T10" s="404"/>
      <c r="U10" s="404"/>
      <c r="V10" s="406"/>
      <c r="W10" s="575"/>
      <c r="X10" s="389"/>
      <c r="Y10" s="389"/>
      <c r="Z10" s="389"/>
      <c r="AA10" s="389"/>
      <c r="AB10" s="389"/>
      <c r="AC10" s="389"/>
      <c r="AD10" s="389"/>
      <c r="AE10" s="389"/>
      <c r="AF10" s="389"/>
      <c r="AG10" s="389"/>
      <c r="AH10" s="389"/>
      <c r="AI10" s="389"/>
      <c r="AJ10" s="389"/>
      <c r="AK10" s="389"/>
      <c r="AL10" s="576"/>
      <c r="AM10" s="496" t="s">
        <v>102</v>
      </c>
      <c r="AN10" s="401"/>
      <c r="AO10" s="401"/>
      <c r="AP10" s="401"/>
      <c r="AQ10" s="401"/>
      <c r="AR10" s="401"/>
      <c r="AS10" s="401"/>
      <c r="AT10" s="402"/>
      <c r="AU10" s="484" t="s">
        <v>103</v>
      </c>
      <c r="AV10" s="485"/>
      <c r="AW10" s="485"/>
      <c r="AX10" s="485"/>
      <c r="AY10" s="407" t="s">
        <v>104</v>
      </c>
      <c r="AZ10" s="408"/>
      <c r="BA10" s="408"/>
      <c r="BB10" s="408"/>
      <c r="BC10" s="408"/>
      <c r="BD10" s="408"/>
      <c r="BE10" s="408"/>
      <c r="BF10" s="408"/>
      <c r="BG10" s="408"/>
      <c r="BH10" s="408"/>
      <c r="BI10" s="408"/>
      <c r="BJ10" s="408"/>
      <c r="BK10" s="408"/>
      <c r="BL10" s="408"/>
      <c r="BM10" s="409"/>
      <c r="BN10" s="427">
        <v>1870855</v>
      </c>
      <c r="BO10" s="428"/>
      <c r="BP10" s="428"/>
      <c r="BQ10" s="428"/>
      <c r="BR10" s="428"/>
      <c r="BS10" s="428"/>
      <c r="BT10" s="428"/>
      <c r="BU10" s="429"/>
      <c r="BV10" s="427">
        <v>1760820</v>
      </c>
      <c r="BW10" s="428"/>
      <c r="BX10" s="428"/>
      <c r="BY10" s="428"/>
      <c r="BZ10" s="428"/>
      <c r="CA10" s="428"/>
      <c r="CB10" s="428"/>
      <c r="CC10" s="429"/>
      <c r="CD10" s="190" t="s">
        <v>105</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5" t="s">
        <v>106</v>
      </c>
      <c r="M11" s="476"/>
      <c r="N11" s="476"/>
      <c r="O11" s="476"/>
      <c r="P11" s="476"/>
      <c r="Q11" s="477"/>
      <c r="R11" s="563" t="s">
        <v>107</v>
      </c>
      <c r="S11" s="564"/>
      <c r="T11" s="564"/>
      <c r="U11" s="564"/>
      <c r="V11" s="565"/>
      <c r="W11" s="575"/>
      <c r="X11" s="389"/>
      <c r="Y11" s="389"/>
      <c r="Z11" s="389"/>
      <c r="AA11" s="389"/>
      <c r="AB11" s="389"/>
      <c r="AC11" s="389"/>
      <c r="AD11" s="389"/>
      <c r="AE11" s="389"/>
      <c r="AF11" s="389"/>
      <c r="AG11" s="389"/>
      <c r="AH11" s="389"/>
      <c r="AI11" s="389"/>
      <c r="AJ11" s="389"/>
      <c r="AK11" s="389"/>
      <c r="AL11" s="576"/>
      <c r="AM11" s="496" t="s">
        <v>108</v>
      </c>
      <c r="AN11" s="401"/>
      <c r="AO11" s="401"/>
      <c r="AP11" s="401"/>
      <c r="AQ11" s="401"/>
      <c r="AR11" s="401"/>
      <c r="AS11" s="401"/>
      <c r="AT11" s="402"/>
      <c r="AU11" s="484" t="s">
        <v>109</v>
      </c>
      <c r="AV11" s="485"/>
      <c r="AW11" s="485"/>
      <c r="AX11" s="485"/>
      <c r="AY11" s="407" t="s">
        <v>110</v>
      </c>
      <c r="AZ11" s="408"/>
      <c r="BA11" s="408"/>
      <c r="BB11" s="408"/>
      <c r="BC11" s="408"/>
      <c r="BD11" s="408"/>
      <c r="BE11" s="408"/>
      <c r="BF11" s="408"/>
      <c r="BG11" s="408"/>
      <c r="BH11" s="408"/>
      <c r="BI11" s="408"/>
      <c r="BJ11" s="408"/>
      <c r="BK11" s="408"/>
      <c r="BL11" s="408"/>
      <c r="BM11" s="409"/>
      <c r="BN11" s="427">
        <v>1296750</v>
      </c>
      <c r="BO11" s="428"/>
      <c r="BP11" s="428"/>
      <c r="BQ11" s="428"/>
      <c r="BR11" s="428"/>
      <c r="BS11" s="428"/>
      <c r="BT11" s="428"/>
      <c r="BU11" s="429"/>
      <c r="BV11" s="427">
        <v>1018980</v>
      </c>
      <c r="BW11" s="428"/>
      <c r="BX11" s="428"/>
      <c r="BY11" s="428"/>
      <c r="BZ11" s="428"/>
      <c r="CA11" s="428"/>
      <c r="CB11" s="428"/>
      <c r="CC11" s="429"/>
      <c r="CD11" s="436" t="s">
        <v>111</v>
      </c>
      <c r="CE11" s="437"/>
      <c r="CF11" s="437"/>
      <c r="CG11" s="437"/>
      <c r="CH11" s="437"/>
      <c r="CI11" s="437"/>
      <c r="CJ11" s="437"/>
      <c r="CK11" s="437"/>
      <c r="CL11" s="437"/>
      <c r="CM11" s="437"/>
      <c r="CN11" s="437"/>
      <c r="CO11" s="437"/>
      <c r="CP11" s="437"/>
      <c r="CQ11" s="437"/>
      <c r="CR11" s="437"/>
      <c r="CS11" s="438"/>
      <c r="CT11" s="540" t="s">
        <v>112</v>
      </c>
      <c r="CU11" s="541"/>
      <c r="CV11" s="541"/>
      <c r="CW11" s="541"/>
      <c r="CX11" s="541"/>
      <c r="CY11" s="541"/>
      <c r="CZ11" s="541"/>
      <c r="DA11" s="542"/>
      <c r="DB11" s="540" t="s">
        <v>112</v>
      </c>
      <c r="DC11" s="541"/>
      <c r="DD11" s="541"/>
      <c r="DE11" s="541"/>
      <c r="DF11" s="541"/>
      <c r="DG11" s="541"/>
      <c r="DH11" s="541"/>
      <c r="DI11" s="542"/>
      <c r="DJ11" s="185"/>
      <c r="DK11" s="185"/>
      <c r="DL11" s="185"/>
      <c r="DM11" s="185"/>
      <c r="DN11" s="185"/>
      <c r="DO11" s="185"/>
    </row>
    <row r="12" spans="1:119" ht="18.75" customHeight="1" x14ac:dyDescent="0.2">
      <c r="A12" s="186"/>
      <c r="B12" s="543" t="s">
        <v>113</v>
      </c>
      <c r="C12" s="544"/>
      <c r="D12" s="544"/>
      <c r="E12" s="544"/>
      <c r="F12" s="544"/>
      <c r="G12" s="544"/>
      <c r="H12" s="544"/>
      <c r="I12" s="544"/>
      <c r="J12" s="544"/>
      <c r="K12" s="545"/>
      <c r="L12" s="552" t="s">
        <v>114</v>
      </c>
      <c r="M12" s="553"/>
      <c r="N12" s="553"/>
      <c r="O12" s="553"/>
      <c r="P12" s="553"/>
      <c r="Q12" s="554"/>
      <c r="R12" s="555">
        <v>469960</v>
      </c>
      <c r="S12" s="556"/>
      <c r="T12" s="556"/>
      <c r="U12" s="556"/>
      <c r="V12" s="557"/>
      <c r="W12" s="558" t="s">
        <v>0</v>
      </c>
      <c r="X12" s="485"/>
      <c r="Y12" s="485"/>
      <c r="Z12" s="485"/>
      <c r="AA12" s="485"/>
      <c r="AB12" s="559"/>
      <c r="AC12" s="484" t="s">
        <v>115</v>
      </c>
      <c r="AD12" s="485"/>
      <c r="AE12" s="485"/>
      <c r="AF12" s="485"/>
      <c r="AG12" s="559"/>
      <c r="AH12" s="484" t="s">
        <v>116</v>
      </c>
      <c r="AI12" s="485"/>
      <c r="AJ12" s="485"/>
      <c r="AK12" s="485"/>
      <c r="AL12" s="560"/>
      <c r="AM12" s="496" t="s">
        <v>117</v>
      </c>
      <c r="AN12" s="401"/>
      <c r="AO12" s="401"/>
      <c r="AP12" s="401"/>
      <c r="AQ12" s="401"/>
      <c r="AR12" s="401"/>
      <c r="AS12" s="401"/>
      <c r="AT12" s="402"/>
      <c r="AU12" s="484" t="s">
        <v>78</v>
      </c>
      <c r="AV12" s="485"/>
      <c r="AW12" s="485"/>
      <c r="AX12" s="485"/>
      <c r="AY12" s="407" t="s">
        <v>118</v>
      </c>
      <c r="AZ12" s="408"/>
      <c r="BA12" s="408"/>
      <c r="BB12" s="408"/>
      <c r="BC12" s="408"/>
      <c r="BD12" s="408"/>
      <c r="BE12" s="408"/>
      <c r="BF12" s="408"/>
      <c r="BG12" s="408"/>
      <c r="BH12" s="408"/>
      <c r="BI12" s="408"/>
      <c r="BJ12" s="408"/>
      <c r="BK12" s="408"/>
      <c r="BL12" s="408"/>
      <c r="BM12" s="409"/>
      <c r="BN12" s="427">
        <v>1000000</v>
      </c>
      <c r="BO12" s="428"/>
      <c r="BP12" s="428"/>
      <c r="BQ12" s="428"/>
      <c r="BR12" s="428"/>
      <c r="BS12" s="428"/>
      <c r="BT12" s="428"/>
      <c r="BU12" s="429"/>
      <c r="BV12" s="427">
        <v>0</v>
      </c>
      <c r="BW12" s="428"/>
      <c r="BX12" s="428"/>
      <c r="BY12" s="428"/>
      <c r="BZ12" s="428"/>
      <c r="CA12" s="428"/>
      <c r="CB12" s="428"/>
      <c r="CC12" s="429"/>
      <c r="CD12" s="436" t="s">
        <v>119</v>
      </c>
      <c r="CE12" s="437"/>
      <c r="CF12" s="437"/>
      <c r="CG12" s="437"/>
      <c r="CH12" s="437"/>
      <c r="CI12" s="437"/>
      <c r="CJ12" s="437"/>
      <c r="CK12" s="437"/>
      <c r="CL12" s="437"/>
      <c r="CM12" s="437"/>
      <c r="CN12" s="437"/>
      <c r="CO12" s="437"/>
      <c r="CP12" s="437"/>
      <c r="CQ12" s="437"/>
      <c r="CR12" s="437"/>
      <c r="CS12" s="438"/>
      <c r="CT12" s="540" t="s">
        <v>112</v>
      </c>
      <c r="CU12" s="541"/>
      <c r="CV12" s="541"/>
      <c r="CW12" s="541"/>
      <c r="CX12" s="541"/>
      <c r="CY12" s="541"/>
      <c r="CZ12" s="541"/>
      <c r="DA12" s="542"/>
      <c r="DB12" s="540" t="s">
        <v>112</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120</v>
      </c>
      <c r="N13" s="528"/>
      <c r="O13" s="528"/>
      <c r="P13" s="528"/>
      <c r="Q13" s="529"/>
      <c r="R13" s="530">
        <v>460550</v>
      </c>
      <c r="S13" s="531"/>
      <c r="T13" s="531"/>
      <c r="U13" s="531"/>
      <c r="V13" s="532"/>
      <c r="W13" s="518" t="s">
        <v>121</v>
      </c>
      <c r="X13" s="442"/>
      <c r="Y13" s="442"/>
      <c r="Z13" s="442"/>
      <c r="AA13" s="442"/>
      <c r="AB13" s="443"/>
      <c r="AC13" s="403">
        <v>3365</v>
      </c>
      <c r="AD13" s="404"/>
      <c r="AE13" s="404"/>
      <c r="AF13" s="404"/>
      <c r="AG13" s="405"/>
      <c r="AH13" s="403">
        <v>3487</v>
      </c>
      <c r="AI13" s="404"/>
      <c r="AJ13" s="404"/>
      <c r="AK13" s="404"/>
      <c r="AL13" s="406"/>
      <c r="AM13" s="496" t="s">
        <v>122</v>
      </c>
      <c r="AN13" s="401"/>
      <c r="AO13" s="401"/>
      <c r="AP13" s="401"/>
      <c r="AQ13" s="401"/>
      <c r="AR13" s="401"/>
      <c r="AS13" s="401"/>
      <c r="AT13" s="402"/>
      <c r="AU13" s="484" t="s">
        <v>123</v>
      </c>
      <c r="AV13" s="485"/>
      <c r="AW13" s="485"/>
      <c r="AX13" s="485"/>
      <c r="AY13" s="407" t="s">
        <v>124</v>
      </c>
      <c r="AZ13" s="408"/>
      <c r="BA13" s="408"/>
      <c r="BB13" s="408"/>
      <c r="BC13" s="408"/>
      <c r="BD13" s="408"/>
      <c r="BE13" s="408"/>
      <c r="BF13" s="408"/>
      <c r="BG13" s="408"/>
      <c r="BH13" s="408"/>
      <c r="BI13" s="408"/>
      <c r="BJ13" s="408"/>
      <c r="BK13" s="408"/>
      <c r="BL13" s="408"/>
      <c r="BM13" s="409"/>
      <c r="BN13" s="427">
        <v>-826824</v>
      </c>
      <c r="BO13" s="428"/>
      <c r="BP13" s="428"/>
      <c r="BQ13" s="428"/>
      <c r="BR13" s="428"/>
      <c r="BS13" s="428"/>
      <c r="BT13" s="428"/>
      <c r="BU13" s="429"/>
      <c r="BV13" s="427">
        <v>2993929</v>
      </c>
      <c r="BW13" s="428"/>
      <c r="BX13" s="428"/>
      <c r="BY13" s="428"/>
      <c r="BZ13" s="428"/>
      <c r="CA13" s="428"/>
      <c r="CB13" s="428"/>
      <c r="CC13" s="429"/>
      <c r="CD13" s="436" t="s">
        <v>125</v>
      </c>
      <c r="CE13" s="437"/>
      <c r="CF13" s="437"/>
      <c r="CG13" s="437"/>
      <c r="CH13" s="437"/>
      <c r="CI13" s="437"/>
      <c r="CJ13" s="437"/>
      <c r="CK13" s="437"/>
      <c r="CL13" s="437"/>
      <c r="CM13" s="437"/>
      <c r="CN13" s="437"/>
      <c r="CO13" s="437"/>
      <c r="CP13" s="437"/>
      <c r="CQ13" s="437"/>
      <c r="CR13" s="437"/>
      <c r="CS13" s="438"/>
      <c r="CT13" s="397">
        <v>1.4</v>
      </c>
      <c r="CU13" s="398"/>
      <c r="CV13" s="398"/>
      <c r="CW13" s="398"/>
      <c r="CX13" s="398"/>
      <c r="CY13" s="398"/>
      <c r="CZ13" s="398"/>
      <c r="DA13" s="399"/>
      <c r="DB13" s="397">
        <v>2.1</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126</v>
      </c>
      <c r="M14" s="561"/>
      <c r="N14" s="561"/>
      <c r="O14" s="561"/>
      <c r="P14" s="561"/>
      <c r="Q14" s="562"/>
      <c r="R14" s="530">
        <v>470786</v>
      </c>
      <c r="S14" s="531"/>
      <c r="T14" s="531"/>
      <c r="U14" s="531"/>
      <c r="V14" s="532"/>
      <c r="W14" s="533"/>
      <c r="X14" s="445"/>
      <c r="Y14" s="445"/>
      <c r="Z14" s="445"/>
      <c r="AA14" s="445"/>
      <c r="AB14" s="446"/>
      <c r="AC14" s="523">
        <v>1.7</v>
      </c>
      <c r="AD14" s="524"/>
      <c r="AE14" s="524"/>
      <c r="AF14" s="524"/>
      <c r="AG14" s="525"/>
      <c r="AH14" s="523">
        <v>1.8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127</v>
      </c>
      <c r="CE14" s="434"/>
      <c r="CF14" s="434"/>
      <c r="CG14" s="434"/>
      <c r="CH14" s="434"/>
      <c r="CI14" s="434"/>
      <c r="CJ14" s="434"/>
      <c r="CK14" s="434"/>
      <c r="CL14" s="434"/>
      <c r="CM14" s="434"/>
      <c r="CN14" s="434"/>
      <c r="CO14" s="434"/>
      <c r="CP14" s="434"/>
      <c r="CQ14" s="434"/>
      <c r="CR14" s="434"/>
      <c r="CS14" s="435"/>
      <c r="CT14" s="534" t="s">
        <v>112</v>
      </c>
      <c r="CU14" s="535"/>
      <c r="CV14" s="535"/>
      <c r="CW14" s="535"/>
      <c r="CX14" s="535"/>
      <c r="CY14" s="535"/>
      <c r="CZ14" s="535"/>
      <c r="DA14" s="536"/>
      <c r="DB14" s="534" t="s">
        <v>112</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120</v>
      </c>
      <c r="N15" s="528"/>
      <c r="O15" s="528"/>
      <c r="P15" s="528"/>
      <c r="Q15" s="529"/>
      <c r="R15" s="530">
        <v>462139</v>
      </c>
      <c r="S15" s="531"/>
      <c r="T15" s="531"/>
      <c r="U15" s="531"/>
      <c r="V15" s="532"/>
      <c r="W15" s="518" t="s">
        <v>128</v>
      </c>
      <c r="X15" s="442"/>
      <c r="Y15" s="442"/>
      <c r="Z15" s="442"/>
      <c r="AA15" s="442"/>
      <c r="AB15" s="443"/>
      <c r="AC15" s="403">
        <v>66376</v>
      </c>
      <c r="AD15" s="404"/>
      <c r="AE15" s="404"/>
      <c r="AF15" s="404"/>
      <c r="AG15" s="405"/>
      <c r="AH15" s="403">
        <v>64573</v>
      </c>
      <c r="AI15" s="404"/>
      <c r="AJ15" s="404"/>
      <c r="AK15" s="404"/>
      <c r="AL15" s="406"/>
      <c r="AM15" s="496"/>
      <c r="AN15" s="401"/>
      <c r="AO15" s="401"/>
      <c r="AP15" s="401"/>
      <c r="AQ15" s="401"/>
      <c r="AR15" s="401"/>
      <c r="AS15" s="401"/>
      <c r="AT15" s="402"/>
      <c r="AU15" s="484"/>
      <c r="AV15" s="485"/>
      <c r="AW15" s="485"/>
      <c r="AX15" s="485"/>
      <c r="AY15" s="419" t="s">
        <v>129</v>
      </c>
      <c r="AZ15" s="420"/>
      <c r="BA15" s="420"/>
      <c r="BB15" s="420"/>
      <c r="BC15" s="420"/>
      <c r="BD15" s="420"/>
      <c r="BE15" s="420"/>
      <c r="BF15" s="420"/>
      <c r="BG15" s="420"/>
      <c r="BH15" s="420"/>
      <c r="BI15" s="420"/>
      <c r="BJ15" s="420"/>
      <c r="BK15" s="420"/>
      <c r="BL15" s="420"/>
      <c r="BM15" s="421"/>
      <c r="BN15" s="422">
        <v>61536451</v>
      </c>
      <c r="BO15" s="423"/>
      <c r="BP15" s="423"/>
      <c r="BQ15" s="423"/>
      <c r="BR15" s="423"/>
      <c r="BS15" s="423"/>
      <c r="BT15" s="423"/>
      <c r="BU15" s="424"/>
      <c r="BV15" s="422">
        <v>60946622</v>
      </c>
      <c r="BW15" s="423"/>
      <c r="BX15" s="423"/>
      <c r="BY15" s="423"/>
      <c r="BZ15" s="423"/>
      <c r="CA15" s="423"/>
      <c r="CB15" s="423"/>
      <c r="CC15" s="424"/>
      <c r="CD15" s="537" t="s">
        <v>130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131</v>
      </c>
      <c r="M16" s="521"/>
      <c r="N16" s="521"/>
      <c r="O16" s="521"/>
      <c r="P16" s="521"/>
      <c r="Q16" s="522"/>
      <c r="R16" s="515" t="s">
        <v>132</v>
      </c>
      <c r="S16" s="516"/>
      <c r="T16" s="516"/>
      <c r="U16" s="516"/>
      <c r="V16" s="517"/>
      <c r="W16" s="533"/>
      <c r="X16" s="445"/>
      <c r="Y16" s="445"/>
      <c r="Z16" s="445"/>
      <c r="AA16" s="445"/>
      <c r="AB16" s="446"/>
      <c r="AC16" s="523">
        <v>32.6</v>
      </c>
      <c r="AD16" s="524"/>
      <c r="AE16" s="524"/>
      <c r="AF16" s="524"/>
      <c r="AG16" s="525"/>
      <c r="AH16" s="523">
        <v>32.9</v>
      </c>
      <c r="AI16" s="524"/>
      <c r="AJ16" s="524"/>
      <c r="AK16" s="524"/>
      <c r="AL16" s="526"/>
      <c r="AM16" s="496"/>
      <c r="AN16" s="401"/>
      <c r="AO16" s="401"/>
      <c r="AP16" s="401"/>
      <c r="AQ16" s="401"/>
      <c r="AR16" s="401"/>
      <c r="AS16" s="401"/>
      <c r="AT16" s="402"/>
      <c r="AU16" s="484"/>
      <c r="AV16" s="485"/>
      <c r="AW16" s="485"/>
      <c r="AX16" s="485"/>
      <c r="AY16" s="407" t="s">
        <v>133</v>
      </c>
      <c r="AZ16" s="408"/>
      <c r="BA16" s="408"/>
      <c r="BB16" s="408"/>
      <c r="BC16" s="408"/>
      <c r="BD16" s="408"/>
      <c r="BE16" s="408"/>
      <c r="BF16" s="408"/>
      <c r="BG16" s="408"/>
      <c r="BH16" s="408"/>
      <c r="BI16" s="408"/>
      <c r="BJ16" s="408"/>
      <c r="BK16" s="408"/>
      <c r="BL16" s="408"/>
      <c r="BM16" s="409"/>
      <c r="BN16" s="427">
        <v>74498132</v>
      </c>
      <c r="BO16" s="428"/>
      <c r="BP16" s="428"/>
      <c r="BQ16" s="428"/>
      <c r="BR16" s="428"/>
      <c r="BS16" s="428"/>
      <c r="BT16" s="428"/>
      <c r="BU16" s="429"/>
      <c r="BV16" s="427">
        <v>74193861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134</v>
      </c>
      <c r="N17" s="513"/>
      <c r="O17" s="513"/>
      <c r="P17" s="513"/>
      <c r="Q17" s="514"/>
      <c r="R17" s="515" t="s">
        <v>135</v>
      </c>
      <c r="S17" s="516"/>
      <c r="T17" s="516"/>
      <c r="U17" s="516"/>
      <c r="V17" s="517"/>
      <c r="W17" s="518" t="s">
        <v>136</v>
      </c>
      <c r="X17" s="442"/>
      <c r="Y17" s="442"/>
      <c r="Z17" s="442"/>
      <c r="AA17" s="442"/>
      <c r="AB17" s="443"/>
      <c r="AC17" s="403">
        <v>134117</v>
      </c>
      <c r="AD17" s="404"/>
      <c r="AE17" s="404"/>
      <c r="AF17" s="404"/>
      <c r="AG17" s="405"/>
      <c r="AH17" s="403">
        <v>128374</v>
      </c>
      <c r="AI17" s="404"/>
      <c r="AJ17" s="404"/>
      <c r="AK17" s="404"/>
      <c r="AL17" s="406"/>
      <c r="AM17" s="496"/>
      <c r="AN17" s="401"/>
      <c r="AO17" s="401"/>
      <c r="AP17" s="401"/>
      <c r="AQ17" s="401"/>
      <c r="AR17" s="401"/>
      <c r="AS17" s="401"/>
      <c r="AT17" s="402"/>
      <c r="AU17" s="484"/>
      <c r="AV17" s="485"/>
      <c r="AW17" s="485"/>
      <c r="AX17" s="485"/>
      <c r="AY17" s="407" t="s">
        <v>137</v>
      </c>
      <c r="AZ17" s="408"/>
      <c r="BA17" s="408"/>
      <c r="BB17" s="408"/>
      <c r="BC17" s="408"/>
      <c r="BD17" s="408"/>
      <c r="BE17" s="408"/>
      <c r="BF17" s="408"/>
      <c r="BG17" s="408"/>
      <c r="BH17" s="408"/>
      <c r="BI17" s="408"/>
      <c r="BJ17" s="408"/>
      <c r="BK17" s="408"/>
      <c r="BL17" s="408"/>
      <c r="BM17" s="409"/>
      <c r="BN17" s="427">
        <v>79002308</v>
      </c>
      <c r="BO17" s="428"/>
      <c r="BP17" s="428"/>
      <c r="BQ17" s="428"/>
      <c r="BR17" s="428"/>
      <c r="BS17" s="428"/>
      <c r="BT17" s="428"/>
      <c r="BU17" s="429"/>
      <c r="BV17" s="427">
        <v>78237425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138</v>
      </c>
      <c r="C18" s="490"/>
      <c r="D18" s="490"/>
      <c r="E18" s="491"/>
      <c r="F18" s="491"/>
      <c r="G18" s="491"/>
      <c r="H18" s="491"/>
      <c r="I18" s="491"/>
      <c r="J18" s="491"/>
      <c r="K18" s="491"/>
      <c r="L18" s="492">
        <v>518.14</v>
      </c>
      <c r="M18" s="492"/>
      <c r="N18" s="492"/>
      <c r="O18" s="492"/>
      <c r="P18" s="492"/>
      <c r="Q18" s="492"/>
      <c r="R18" s="493"/>
      <c r="S18" s="493"/>
      <c r="T18" s="493"/>
      <c r="U18" s="493"/>
      <c r="V18" s="494"/>
      <c r="W18" s="508"/>
      <c r="X18" s="509"/>
      <c r="Y18" s="509"/>
      <c r="Z18" s="509"/>
      <c r="AA18" s="509"/>
      <c r="AB18" s="519"/>
      <c r="AC18" s="391">
        <v>65.8</v>
      </c>
      <c r="AD18" s="392"/>
      <c r="AE18" s="392"/>
      <c r="AF18" s="392"/>
      <c r="AG18" s="495"/>
      <c r="AH18" s="391">
        <v>65.400000000000006</v>
      </c>
      <c r="AI18" s="392"/>
      <c r="AJ18" s="392"/>
      <c r="AK18" s="392"/>
      <c r="AL18" s="393"/>
      <c r="AM18" s="496"/>
      <c r="AN18" s="401"/>
      <c r="AO18" s="401"/>
      <c r="AP18" s="401"/>
      <c r="AQ18" s="401"/>
      <c r="AR18" s="401"/>
      <c r="AS18" s="401"/>
      <c r="AT18" s="402"/>
      <c r="AU18" s="484"/>
      <c r="AV18" s="485"/>
      <c r="AW18" s="485"/>
      <c r="AX18" s="485"/>
      <c r="AY18" s="407" t="s">
        <v>139</v>
      </c>
      <c r="AZ18" s="408"/>
      <c r="BA18" s="408"/>
      <c r="BB18" s="408"/>
      <c r="BC18" s="408"/>
      <c r="BD18" s="408"/>
      <c r="BE18" s="408"/>
      <c r="BF18" s="408"/>
      <c r="BG18" s="408"/>
      <c r="BH18" s="408"/>
      <c r="BI18" s="408"/>
      <c r="BJ18" s="408"/>
      <c r="BK18" s="408"/>
      <c r="BL18" s="408"/>
      <c r="BM18" s="409"/>
      <c r="BN18" s="427">
        <v>86313364</v>
      </c>
      <c r="BO18" s="428"/>
      <c r="BP18" s="428"/>
      <c r="BQ18" s="428"/>
      <c r="BR18" s="428"/>
      <c r="BS18" s="428"/>
      <c r="BT18" s="428"/>
      <c r="BU18" s="429"/>
      <c r="BV18" s="427">
        <v>84886123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140</v>
      </c>
      <c r="C19" s="490"/>
      <c r="D19" s="490"/>
      <c r="E19" s="491"/>
      <c r="F19" s="491"/>
      <c r="G19" s="491"/>
      <c r="H19" s="491"/>
      <c r="I19" s="491"/>
      <c r="J19" s="491"/>
      <c r="K19" s="491"/>
      <c r="L19" s="497">
        <v>897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141</v>
      </c>
      <c r="AZ19" s="408"/>
      <c r="BA19" s="408"/>
      <c r="BB19" s="408"/>
      <c r="BC19" s="408"/>
      <c r="BD19" s="408"/>
      <c r="BE19" s="408"/>
      <c r="BF19" s="408"/>
      <c r="BG19" s="408"/>
      <c r="BH19" s="408"/>
      <c r="BI19" s="408"/>
      <c r="BJ19" s="408"/>
      <c r="BK19" s="408"/>
      <c r="BL19" s="408"/>
      <c r="BM19" s="409"/>
      <c r="BN19" s="427">
        <v>113497168</v>
      </c>
      <c r="BO19" s="428"/>
      <c r="BP19" s="428"/>
      <c r="BQ19" s="428"/>
      <c r="BR19" s="428"/>
      <c r="BS19" s="428"/>
      <c r="BT19" s="428"/>
      <c r="BU19" s="429"/>
      <c r="BV19" s="427">
        <v>111484285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142</v>
      </c>
      <c r="C20" s="490"/>
      <c r="D20" s="490"/>
      <c r="E20" s="491"/>
      <c r="F20" s="491"/>
      <c r="G20" s="491"/>
      <c r="H20" s="491"/>
      <c r="I20" s="491"/>
      <c r="J20" s="491"/>
      <c r="K20" s="491"/>
      <c r="L20" s="497">
        <v>185555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6"/>
      <c r="AO20" s="476"/>
      <c r="AP20" s="476"/>
      <c r="AQ20" s="476"/>
      <c r="AR20" s="476"/>
      <c r="AS20" s="476"/>
      <c r="AT20" s="477"/>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143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8" t="s">
        <v>144</v>
      </c>
      <c r="C22" s="459"/>
      <c r="D22" s="460"/>
      <c r="E22" s="467" t="s">
        <v>0</v>
      </c>
      <c r="F22" s="442"/>
      <c r="G22" s="442"/>
      <c r="H22" s="442"/>
      <c r="I22" s="442"/>
      <c r="J22" s="442"/>
      <c r="K22" s="443"/>
      <c r="L22" s="467" t="s">
        <v>145</v>
      </c>
      <c r="M22" s="442"/>
      <c r="N22" s="442"/>
      <c r="O22" s="442"/>
      <c r="P22" s="443"/>
      <c r="Q22" s="452" t="s">
        <v>146</v>
      </c>
      <c r="R22" s="453"/>
      <c r="S22" s="453"/>
      <c r="T22" s="453"/>
      <c r="U22" s="453"/>
      <c r="V22" s="468"/>
      <c r="W22" s="470" t="s">
        <v>147</v>
      </c>
      <c r="X22" s="459"/>
      <c r="Y22" s="460"/>
      <c r="Z22" s="467" t="s">
        <v>0</v>
      </c>
      <c r="AA22" s="442"/>
      <c r="AB22" s="442"/>
      <c r="AC22" s="442"/>
      <c r="AD22" s="442"/>
      <c r="AE22" s="442"/>
      <c r="AF22" s="442"/>
      <c r="AG22" s="443"/>
      <c r="AH22" s="441" t="s">
        <v>148</v>
      </c>
      <c r="AI22" s="442"/>
      <c r="AJ22" s="442"/>
      <c r="AK22" s="442"/>
      <c r="AL22" s="443"/>
      <c r="AM22" s="441" t="s">
        <v>149</v>
      </c>
      <c r="AN22" s="447"/>
      <c r="AO22" s="447"/>
      <c r="AP22" s="447"/>
      <c r="AQ22" s="447"/>
      <c r="AR22" s="448"/>
      <c r="AS22" s="452" t="s">
        <v>146</v>
      </c>
      <c r="AT22" s="453"/>
      <c r="AU22" s="453"/>
      <c r="AV22" s="453"/>
      <c r="AW22" s="453"/>
      <c r="AX22" s="454"/>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19" t="s">
        <v>150</v>
      </c>
      <c r="AZ23" s="420"/>
      <c r="BA23" s="420"/>
      <c r="BB23" s="420"/>
      <c r="BC23" s="420"/>
      <c r="BD23" s="420"/>
      <c r="BE23" s="420"/>
      <c r="BF23" s="420"/>
      <c r="BG23" s="420"/>
      <c r="BH23" s="420"/>
      <c r="BI23" s="420"/>
      <c r="BJ23" s="420"/>
      <c r="BK23" s="420"/>
      <c r="BL23" s="420"/>
      <c r="BM23" s="421"/>
      <c r="BN23" s="427">
        <v>139455551</v>
      </c>
      <c r="BO23" s="428"/>
      <c r="BP23" s="428"/>
      <c r="BQ23" s="428"/>
      <c r="BR23" s="428"/>
      <c r="BS23" s="428"/>
      <c r="BT23" s="428"/>
      <c r="BU23" s="429"/>
      <c r="BV23" s="427">
        <v>139952927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61"/>
      <c r="C24" s="462"/>
      <c r="D24" s="463"/>
      <c r="E24" s="400" t="s">
        <v>151</v>
      </c>
      <c r="F24" s="401"/>
      <c r="G24" s="401"/>
      <c r="H24" s="401"/>
      <c r="I24" s="401"/>
      <c r="J24" s="401"/>
      <c r="K24" s="402"/>
      <c r="L24" s="403">
        <v>1</v>
      </c>
      <c r="M24" s="404"/>
      <c r="N24" s="404"/>
      <c r="O24" s="404"/>
      <c r="P24" s="405"/>
      <c r="Q24" s="403">
        <v>11200</v>
      </c>
      <c r="R24" s="404"/>
      <c r="S24" s="404"/>
      <c r="T24" s="404"/>
      <c r="U24" s="404"/>
      <c r="V24" s="405"/>
      <c r="W24" s="471"/>
      <c r="X24" s="462"/>
      <c r="Y24" s="463"/>
      <c r="Z24" s="400" t="s">
        <v>152</v>
      </c>
      <c r="AA24" s="401"/>
      <c r="AB24" s="401"/>
      <c r="AC24" s="401"/>
      <c r="AD24" s="401"/>
      <c r="AE24" s="401"/>
      <c r="AF24" s="401"/>
      <c r="AG24" s="402"/>
      <c r="AH24" s="403">
        <v>2599</v>
      </c>
      <c r="AI24" s="404"/>
      <c r="AJ24" s="404"/>
      <c r="AK24" s="404"/>
      <c r="AL24" s="405"/>
      <c r="AM24" s="403">
        <v>7965935</v>
      </c>
      <c r="AN24" s="404"/>
      <c r="AO24" s="404"/>
      <c r="AP24" s="404"/>
      <c r="AQ24" s="404"/>
      <c r="AR24" s="405"/>
      <c r="AS24" s="403">
        <v>3065</v>
      </c>
      <c r="AT24" s="404"/>
      <c r="AU24" s="404"/>
      <c r="AV24" s="404"/>
      <c r="AW24" s="404"/>
      <c r="AX24" s="406"/>
      <c r="AY24" s="394" t="s">
        <v>153</v>
      </c>
      <c r="AZ24" s="395"/>
      <c r="BA24" s="395"/>
      <c r="BB24" s="395"/>
      <c r="BC24" s="395"/>
      <c r="BD24" s="395"/>
      <c r="BE24" s="395"/>
      <c r="BF24" s="395"/>
      <c r="BG24" s="395"/>
      <c r="BH24" s="395"/>
      <c r="BI24" s="395"/>
      <c r="BJ24" s="395"/>
      <c r="BK24" s="395"/>
      <c r="BL24" s="395"/>
      <c r="BM24" s="396"/>
      <c r="BN24" s="427">
        <v>75014300</v>
      </c>
      <c r="BO24" s="428"/>
      <c r="BP24" s="428"/>
      <c r="BQ24" s="428"/>
      <c r="BR24" s="428"/>
      <c r="BS24" s="428"/>
      <c r="BT24" s="428"/>
      <c r="BU24" s="429"/>
      <c r="BV24" s="427">
        <v>75171788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61"/>
      <c r="C25" s="462"/>
      <c r="D25" s="463"/>
      <c r="E25" s="400" t="s">
        <v>154</v>
      </c>
      <c r="F25" s="401"/>
      <c r="G25" s="401"/>
      <c r="H25" s="401"/>
      <c r="I25" s="401"/>
      <c r="J25" s="401"/>
      <c r="K25" s="402"/>
      <c r="L25" s="403">
        <v>2</v>
      </c>
      <c r="M25" s="404"/>
      <c r="N25" s="404"/>
      <c r="O25" s="404"/>
      <c r="P25" s="405"/>
      <c r="Q25" s="403">
        <v>9300</v>
      </c>
      <c r="R25" s="404"/>
      <c r="S25" s="404"/>
      <c r="T25" s="404"/>
      <c r="U25" s="404"/>
      <c r="V25" s="405"/>
      <c r="W25" s="471"/>
      <c r="X25" s="462"/>
      <c r="Y25" s="463"/>
      <c r="Z25" s="400" t="s">
        <v>155</v>
      </c>
      <c r="AA25" s="401"/>
      <c r="AB25" s="401"/>
      <c r="AC25" s="401"/>
      <c r="AD25" s="401"/>
      <c r="AE25" s="401"/>
      <c r="AF25" s="401"/>
      <c r="AG25" s="402"/>
      <c r="AH25" s="403" t="s">
        <v>112</v>
      </c>
      <c r="AI25" s="404"/>
      <c r="AJ25" s="404"/>
      <c r="AK25" s="404"/>
      <c r="AL25" s="405"/>
      <c r="AM25" s="403" t="s">
        <v>156</v>
      </c>
      <c r="AN25" s="404"/>
      <c r="AO25" s="404"/>
      <c r="AP25" s="404"/>
      <c r="AQ25" s="404"/>
      <c r="AR25" s="405"/>
      <c r="AS25" s="403" t="s">
        <v>156</v>
      </c>
      <c r="AT25" s="404"/>
      <c r="AU25" s="404"/>
      <c r="AV25" s="404"/>
      <c r="AW25" s="404"/>
      <c r="AX25" s="406"/>
      <c r="AY25" s="419" t="s">
        <v>157</v>
      </c>
      <c r="AZ25" s="420"/>
      <c r="BA25" s="420"/>
      <c r="BB25" s="420"/>
      <c r="BC25" s="420"/>
      <c r="BD25" s="420"/>
      <c r="BE25" s="420"/>
      <c r="BF25" s="420"/>
      <c r="BG25" s="420"/>
      <c r="BH25" s="420"/>
      <c r="BI25" s="420"/>
      <c r="BJ25" s="420"/>
      <c r="BK25" s="420"/>
      <c r="BL25" s="420"/>
      <c r="BM25" s="421"/>
      <c r="BN25" s="422">
        <v>12461686</v>
      </c>
      <c r="BO25" s="423"/>
      <c r="BP25" s="423"/>
      <c r="BQ25" s="423"/>
      <c r="BR25" s="423"/>
      <c r="BS25" s="423"/>
      <c r="BT25" s="423"/>
      <c r="BU25" s="424"/>
      <c r="BV25" s="422">
        <v>10253207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61"/>
      <c r="C26" s="462"/>
      <c r="D26" s="463"/>
      <c r="E26" s="400" t="s">
        <v>158</v>
      </c>
      <c r="F26" s="401"/>
      <c r="G26" s="401"/>
      <c r="H26" s="401"/>
      <c r="I26" s="401"/>
      <c r="J26" s="401"/>
      <c r="K26" s="402"/>
      <c r="L26" s="403">
        <v>1</v>
      </c>
      <c r="M26" s="404"/>
      <c r="N26" s="404"/>
      <c r="O26" s="404"/>
      <c r="P26" s="405"/>
      <c r="Q26" s="403">
        <v>8150</v>
      </c>
      <c r="R26" s="404"/>
      <c r="S26" s="404"/>
      <c r="T26" s="404"/>
      <c r="U26" s="404"/>
      <c r="V26" s="405"/>
      <c r="W26" s="471"/>
      <c r="X26" s="462"/>
      <c r="Y26" s="463"/>
      <c r="Z26" s="400" t="s">
        <v>159</v>
      </c>
      <c r="AA26" s="439"/>
      <c r="AB26" s="439"/>
      <c r="AC26" s="439"/>
      <c r="AD26" s="439"/>
      <c r="AE26" s="439"/>
      <c r="AF26" s="439"/>
      <c r="AG26" s="440"/>
      <c r="AH26" s="403">
        <v>367</v>
      </c>
      <c r="AI26" s="404"/>
      <c r="AJ26" s="404"/>
      <c r="AK26" s="404"/>
      <c r="AL26" s="405"/>
      <c r="AM26" s="403">
        <v>1080081</v>
      </c>
      <c r="AN26" s="404"/>
      <c r="AO26" s="404"/>
      <c r="AP26" s="404"/>
      <c r="AQ26" s="404"/>
      <c r="AR26" s="405"/>
      <c r="AS26" s="403">
        <v>2943</v>
      </c>
      <c r="AT26" s="404"/>
      <c r="AU26" s="404"/>
      <c r="AV26" s="404"/>
      <c r="AW26" s="404"/>
      <c r="AX26" s="406"/>
      <c r="AY26" s="436" t="s">
        <v>160</v>
      </c>
      <c r="AZ26" s="437"/>
      <c r="BA26" s="437"/>
      <c r="BB26" s="437"/>
      <c r="BC26" s="437"/>
      <c r="BD26" s="437"/>
      <c r="BE26" s="437"/>
      <c r="BF26" s="437"/>
      <c r="BG26" s="437"/>
      <c r="BH26" s="437"/>
      <c r="BI26" s="437"/>
      <c r="BJ26" s="437"/>
      <c r="BK26" s="437"/>
      <c r="BL26" s="437"/>
      <c r="BM26" s="438"/>
      <c r="BN26" s="427" t="s">
        <v>112</v>
      </c>
      <c r="BO26" s="428"/>
      <c r="BP26" s="428"/>
      <c r="BQ26" s="428"/>
      <c r="BR26" s="428"/>
      <c r="BS26" s="428"/>
      <c r="BT26" s="428"/>
      <c r="BU26" s="429"/>
      <c r="BV26" s="427" t="s">
        <v>161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61"/>
      <c r="C27" s="462"/>
      <c r="D27" s="463"/>
      <c r="E27" s="400" t="s">
        <v>162</v>
      </c>
      <c r="F27" s="401"/>
      <c r="G27" s="401"/>
      <c r="H27" s="401"/>
      <c r="I27" s="401"/>
      <c r="J27" s="401"/>
      <c r="K27" s="402"/>
      <c r="L27" s="403">
        <v>1</v>
      </c>
      <c r="M27" s="404"/>
      <c r="N27" s="404"/>
      <c r="O27" s="404"/>
      <c r="P27" s="405"/>
      <c r="Q27" s="403">
        <v>7650</v>
      </c>
      <c r="R27" s="404"/>
      <c r="S27" s="404"/>
      <c r="T27" s="404"/>
      <c r="U27" s="404"/>
      <c r="V27" s="405"/>
      <c r="W27" s="471"/>
      <c r="X27" s="462"/>
      <c r="Y27" s="463"/>
      <c r="Z27" s="400" t="s">
        <v>163</v>
      </c>
      <c r="AA27" s="401"/>
      <c r="AB27" s="401"/>
      <c r="AC27" s="401"/>
      <c r="AD27" s="401"/>
      <c r="AE27" s="401"/>
      <c r="AF27" s="401"/>
      <c r="AG27" s="402"/>
      <c r="AH27" s="403">
        <v>187</v>
      </c>
      <c r="AI27" s="404"/>
      <c r="AJ27" s="404"/>
      <c r="AK27" s="404"/>
      <c r="AL27" s="405"/>
      <c r="AM27" s="403">
        <v>702229</v>
      </c>
      <c r="AN27" s="404"/>
      <c r="AO27" s="404"/>
      <c r="AP27" s="404"/>
      <c r="AQ27" s="404"/>
      <c r="AR27" s="405"/>
      <c r="AS27" s="403">
        <v>3755</v>
      </c>
      <c r="AT27" s="404"/>
      <c r="AU27" s="404"/>
      <c r="AV27" s="404"/>
      <c r="AW27" s="404"/>
      <c r="AX27" s="406"/>
      <c r="AY27" s="433" t="s">
        <v>164</v>
      </c>
      <c r="AZ27" s="434"/>
      <c r="BA27" s="434"/>
      <c r="BB27" s="434"/>
      <c r="BC27" s="434"/>
      <c r="BD27" s="434"/>
      <c r="BE27" s="434"/>
      <c r="BF27" s="434"/>
      <c r="BG27" s="434"/>
      <c r="BH27" s="434"/>
      <c r="BI27" s="434"/>
      <c r="BJ27" s="434"/>
      <c r="BK27" s="434"/>
      <c r="BL27" s="434"/>
      <c r="BM27" s="435"/>
      <c r="BN27" s="430" t="s">
        <v>112</v>
      </c>
      <c r="BO27" s="431"/>
      <c r="BP27" s="431"/>
      <c r="BQ27" s="431"/>
      <c r="BR27" s="431"/>
      <c r="BS27" s="431"/>
      <c r="BT27" s="431"/>
      <c r="BU27" s="432"/>
      <c r="BV27" s="430" t="s">
        <v>112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61"/>
      <c r="C28" s="462"/>
      <c r="D28" s="463"/>
      <c r="E28" s="400" t="s">
        <v>165</v>
      </c>
      <c r="F28" s="401"/>
      <c r="G28" s="401"/>
      <c r="H28" s="401"/>
      <c r="I28" s="401"/>
      <c r="J28" s="401"/>
      <c r="K28" s="402"/>
      <c r="L28" s="403">
        <v>1</v>
      </c>
      <c r="M28" s="404"/>
      <c r="N28" s="404"/>
      <c r="O28" s="404"/>
      <c r="P28" s="405"/>
      <c r="Q28" s="403">
        <v>6850</v>
      </c>
      <c r="R28" s="404"/>
      <c r="S28" s="404"/>
      <c r="T28" s="404"/>
      <c r="U28" s="404"/>
      <c r="V28" s="405"/>
      <c r="W28" s="471"/>
      <c r="X28" s="462"/>
      <c r="Y28" s="463"/>
      <c r="Z28" s="400" t="s">
        <v>166</v>
      </c>
      <c r="AA28" s="401"/>
      <c r="AB28" s="401"/>
      <c r="AC28" s="401"/>
      <c r="AD28" s="401"/>
      <c r="AE28" s="401"/>
      <c r="AF28" s="401"/>
      <c r="AG28" s="402"/>
      <c r="AH28" s="403" t="s">
        <v>156</v>
      </c>
      <c r="AI28" s="404"/>
      <c r="AJ28" s="404"/>
      <c r="AK28" s="404"/>
      <c r="AL28" s="405"/>
      <c r="AM28" s="403" t="s">
        <v>156</v>
      </c>
      <c r="AN28" s="404"/>
      <c r="AO28" s="404"/>
      <c r="AP28" s="404"/>
      <c r="AQ28" s="404"/>
      <c r="AR28" s="405"/>
      <c r="AS28" s="403" t="s">
        <v>156</v>
      </c>
      <c r="AT28" s="404"/>
      <c r="AU28" s="404"/>
      <c r="AV28" s="404"/>
      <c r="AW28" s="404"/>
      <c r="AX28" s="406"/>
      <c r="AY28" s="410" t="s">
        <v>167</v>
      </c>
      <c r="AZ28" s="411"/>
      <c r="BA28" s="411"/>
      <c r="BB28" s="412"/>
      <c r="BC28" s="419" t="s">
        <v>32</v>
      </c>
      <c r="BD28" s="420"/>
      <c r="BE28" s="420"/>
      <c r="BF28" s="420"/>
      <c r="BG28" s="420"/>
      <c r="BH28" s="420"/>
      <c r="BI28" s="420"/>
      <c r="BJ28" s="420"/>
      <c r="BK28" s="420"/>
      <c r="BL28" s="420"/>
      <c r="BM28" s="421"/>
      <c r="BN28" s="422">
        <v>20531967</v>
      </c>
      <c r="BO28" s="423"/>
      <c r="BP28" s="423"/>
      <c r="BQ28" s="423"/>
      <c r="BR28" s="423"/>
      <c r="BS28" s="423"/>
      <c r="BT28" s="423"/>
      <c r="BU28" s="424"/>
      <c r="BV28" s="422">
        <v>19661112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61"/>
      <c r="C29" s="462"/>
      <c r="D29" s="463"/>
      <c r="E29" s="400" t="s">
        <v>168</v>
      </c>
      <c r="F29" s="401"/>
      <c r="G29" s="401"/>
      <c r="H29" s="401"/>
      <c r="I29" s="401"/>
      <c r="J29" s="401"/>
      <c r="K29" s="402"/>
      <c r="L29" s="403">
        <v>38</v>
      </c>
      <c r="M29" s="404"/>
      <c r="N29" s="404"/>
      <c r="O29" s="404"/>
      <c r="P29" s="405"/>
      <c r="Q29" s="403">
        <v>6350</v>
      </c>
      <c r="R29" s="404"/>
      <c r="S29" s="404"/>
      <c r="T29" s="404"/>
      <c r="U29" s="404"/>
      <c r="V29" s="405"/>
      <c r="W29" s="472"/>
      <c r="X29" s="473"/>
      <c r="Y29" s="474"/>
      <c r="Z29" s="400" t="s">
        <v>169</v>
      </c>
      <c r="AA29" s="401"/>
      <c r="AB29" s="401"/>
      <c r="AC29" s="401"/>
      <c r="AD29" s="401"/>
      <c r="AE29" s="401"/>
      <c r="AF29" s="401"/>
      <c r="AG29" s="402"/>
      <c r="AH29" s="403">
        <v>2786</v>
      </c>
      <c r="AI29" s="404"/>
      <c r="AJ29" s="404"/>
      <c r="AK29" s="404"/>
      <c r="AL29" s="405"/>
      <c r="AM29" s="403">
        <v>8668164</v>
      </c>
      <c r="AN29" s="404"/>
      <c r="AO29" s="404"/>
      <c r="AP29" s="404"/>
      <c r="AQ29" s="404"/>
      <c r="AR29" s="405"/>
      <c r="AS29" s="403">
        <v>3111</v>
      </c>
      <c r="AT29" s="404"/>
      <c r="AU29" s="404"/>
      <c r="AV29" s="404"/>
      <c r="AW29" s="404"/>
      <c r="AX29" s="406"/>
      <c r="AY29" s="413"/>
      <c r="AZ29" s="414"/>
      <c r="BA29" s="414"/>
      <c r="BB29" s="415"/>
      <c r="BC29" s="407" t="s">
        <v>170</v>
      </c>
      <c r="BD29" s="408"/>
      <c r="BE29" s="408"/>
      <c r="BF29" s="408"/>
      <c r="BG29" s="408"/>
      <c r="BH29" s="408"/>
      <c r="BI29" s="408"/>
      <c r="BJ29" s="408"/>
      <c r="BK29" s="408"/>
      <c r="BL29" s="408"/>
      <c r="BM29" s="409"/>
      <c r="BN29" s="427">
        <v>3474553</v>
      </c>
      <c r="BO29" s="428"/>
      <c r="BP29" s="428"/>
      <c r="BQ29" s="428"/>
      <c r="BR29" s="428"/>
      <c r="BS29" s="428"/>
      <c r="BT29" s="428"/>
      <c r="BU29" s="429"/>
      <c r="BV29" s="427">
        <v>3473132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171</v>
      </c>
      <c r="X30" s="482"/>
      <c r="Y30" s="482"/>
      <c r="Z30" s="482"/>
      <c r="AA30" s="482"/>
      <c r="AB30" s="482"/>
      <c r="AC30" s="482"/>
      <c r="AD30" s="482"/>
      <c r="AE30" s="482"/>
      <c r="AF30" s="482"/>
      <c r="AG30" s="483"/>
      <c r="AH30" s="391">
        <v>100.9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34</v>
      </c>
      <c r="BD30" s="395"/>
      <c r="BE30" s="395"/>
      <c r="BF30" s="395"/>
      <c r="BG30" s="395"/>
      <c r="BH30" s="395"/>
      <c r="BI30" s="395"/>
      <c r="BJ30" s="395"/>
      <c r="BK30" s="395"/>
      <c r="BL30" s="395"/>
      <c r="BM30" s="396"/>
      <c r="BN30" s="430">
        <v>16559510</v>
      </c>
      <c r="BO30" s="431"/>
      <c r="BP30" s="431"/>
      <c r="BQ30" s="431"/>
      <c r="BR30" s="431"/>
      <c r="BS30" s="431"/>
      <c r="BT30" s="431"/>
      <c r="BU30" s="432"/>
      <c r="BV30" s="430">
        <v>17115790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172</v>
      </c>
      <c r="D32" s="213"/>
      <c r="E32" s="213"/>
      <c r="F32" s="210"/>
      <c r="G32" s="210"/>
      <c r="H32" s="210"/>
      <c r="I32" s="210"/>
      <c r="J32" s="210"/>
      <c r="K32" s="210"/>
      <c r="L32" s="210"/>
      <c r="M32" s="210"/>
      <c r="N32" s="210"/>
      <c r="O32" s="210"/>
      <c r="P32" s="210"/>
      <c r="Q32" s="210"/>
      <c r="R32" s="210"/>
      <c r="S32" s="210"/>
      <c r="T32" s="210"/>
      <c r="U32" s="210" t="s">
        <v>173</v>
      </c>
      <c r="V32" s="210"/>
      <c r="W32" s="210"/>
      <c r="X32" s="210"/>
      <c r="Y32" s="210"/>
      <c r="Z32" s="210"/>
      <c r="AA32" s="210"/>
      <c r="AB32" s="210"/>
      <c r="AC32" s="210"/>
      <c r="AD32" s="210"/>
      <c r="AE32" s="210"/>
      <c r="AF32" s="210"/>
      <c r="AG32" s="210"/>
      <c r="AH32" s="210"/>
      <c r="AI32" s="210"/>
      <c r="AJ32" s="210"/>
      <c r="AK32" s="210"/>
      <c r="AL32" s="210"/>
      <c r="AM32" s="214" t="s">
        <v>174</v>
      </c>
      <c r="AN32" s="210"/>
      <c r="AO32" s="210"/>
      <c r="AP32" s="210"/>
      <c r="AQ32" s="210"/>
      <c r="AR32" s="210"/>
      <c r="AS32" s="214"/>
      <c r="AT32" s="214"/>
      <c r="AU32" s="214"/>
      <c r="AV32" s="214"/>
      <c r="AW32" s="214"/>
      <c r="AX32" s="214"/>
      <c r="AY32" s="214"/>
      <c r="AZ32" s="214"/>
      <c r="BA32" s="214"/>
      <c r="BB32" s="210"/>
      <c r="BC32" s="214"/>
      <c r="BD32" s="210"/>
      <c r="BE32" s="214" t="s">
        <v>175</v>
      </c>
      <c r="BF32" s="210"/>
      <c r="BG32" s="210"/>
      <c r="BH32" s="210"/>
      <c r="BI32" s="210"/>
      <c r="BJ32" s="214"/>
      <c r="BK32" s="214"/>
      <c r="BL32" s="214"/>
      <c r="BM32" s="214"/>
      <c r="BN32" s="214"/>
      <c r="BO32" s="214"/>
      <c r="BP32" s="214"/>
      <c r="BQ32" s="214"/>
      <c r="BR32" s="210"/>
      <c r="BS32" s="210"/>
      <c r="BT32" s="210"/>
      <c r="BU32" s="210"/>
      <c r="BV32" s="210"/>
      <c r="BW32" s="210" t="s">
        <v>176</v>
      </c>
      <c r="BX32" s="210"/>
      <c r="BY32" s="210"/>
      <c r="BZ32" s="210"/>
      <c r="CA32" s="210"/>
      <c r="CB32" s="214"/>
      <c r="CC32" s="214"/>
      <c r="CD32" s="214"/>
      <c r="CE32" s="214"/>
      <c r="CF32" s="214"/>
      <c r="CG32" s="214"/>
      <c r="CH32" s="214"/>
      <c r="CI32" s="214"/>
      <c r="CJ32" s="214"/>
      <c r="CK32" s="214"/>
      <c r="CL32" s="214"/>
      <c r="CM32" s="214"/>
      <c r="CN32" s="214"/>
      <c r="CO32" s="214" t="s">
        <v>177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178</v>
      </c>
      <c r="D33" s="390"/>
      <c r="E33" s="389" t="s">
        <v>179</v>
      </c>
      <c r="F33" s="389"/>
      <c r="G33" s="389"/>
      <c r="H33" s="389"/>
      <c r="I33" s="389"/>
      <c r="J33" s="389"/>
      <c r="K33" s="389"/>
      <c r="L33" s="389"/>
      <c r="M33" s="389"/>
      <c r="N33" s="389"/>
      <c r="O33" s="389"/>
      <c r="P33" s="389"/>
      <c r="Q33" s="389"/>
      <c r="R33" s="389"/>
      <c r="S33" s="389"/>
      <c r="T33" s="215"/>
      <c r="U33" s="390" t="s">
        <v>178</v>
      </c>
      <c r="V33" s="390"/>
      <c r="W33" s="389" t="s">
        <v>180</v>
      </c>
      <c r="X33" s="389"/>
      <c r="Y33" s="389"/>
      <c r="Z33" s="389"/>
      <c r="AA33" s="389"/>
      <c r="AB33" s="389"/>
      <c r="AC33" s="389"/>
      <c r="AD33" s="389"/>
      <c r="AE33" s="389"/>
      <c r="AF33" s="389"/>
      <c r="AG33" s="389"/>
      <c r="AH33" s="389"/>
      <c r="AI33" s="389"/>
      <c r="AJ33" s="389"/>
      <c r="AK33" s="389"/>
      <c r="AL33" s="215"/>
      <c r="AM33" s="390" t="s">
        <v>178</v>
      </c>
      <c r="AN33" s="390"/>
      <c r="AO33" s="389" t="s">
        <v>180</v>
      </c>
      <c r="AP33" s="389"/>
      <c r="AQ33" s="389"/>
      <c r="AR33" s="389"/>
      <c r="AS33" s="389"/>
      <c r="AT33" s="389"/>
      <c r="AU33" s="389"/>
      <c r="AV33" s="389"/>
      <c r="AW33" s="389"/>
      <c r="AX33" s="389"/>
      <c r="AY33" s="389"/>
      <c r="AZ33" s="389"/>
      <c r="BA33" s="389"/>
      <c r="BB33" s="389"/>
      <c r="BC33" s="389"/>
      <c r="BD33" s="216"/>
      <c r="BE33" s="389" t="s">
        <v>181</v>
      </c>
      <c r="BF33" s="389"/>
      <c r="BG33" s="389" t="s">
        <v>182</v>
      </c>
      <c r="BH33" s="389"/>
      <c r="BI33" s="389"/>
      <c r="BJ33" s="389"/>
      <c r="BK33" s="389"/>
      <c r="BL33" s="389"/>
      <c r="BM33" s="389"/>
      <c r="BN33" s="389"/>
      <c r="BO33" s="389"/>
      <c r="BP33" s="389"/>
      <c r="BQ33" s="389"/>
      <c r="BR33" s="389"/>
      <c r="BS33" s="389"/>
      <c r="BT33" s="389"/>
      <c r="BU33" s="389"/>
      <c r="BV33" s="216"/>
      <c r="BW33" s="390" t="s">
        <v>181</v>
      </c>
      <c r="BX33" s="390"/>
      <c r="BY33" s="389" t="s">
        <v>183</v>
      </c>
      <c r="BZ33" s="389"/>
      <c r="CA33" s="389"/>
      <c r="CB33" s="389"/>
      <c r="CC33" s="389"/>
      <c r="CD33" s="389"/>
      <c r="CE33" s="389"/>
      <c r="CF33" s="389"/>
      <c r="CG33" s="389"/>
      <c r="CH33" s="389"/>
      <c r="CI33" s="389"/>
      <c r="CJ33" s="389"/>
      <c r="CK33" s="389"/>
      <c r="CL33" s="389"/>
      <c r="CM33" s="389"/>
      <c r="CN33" s="215"/>
      <c r="CO33" s="390" t="s">
        <v>184</v>
      </c>
      <c r="CP33" s="390"/>
      <c r="CQ33" s="389" t="s">
        <v>185</v>
      </c>
      <c r="CR33" s="389"/>
      <c r="CS33" s="389"/>
      <c r="CT33" s="389"/>
      <c r="CU33" s="389"/>
      <c r="CV33" s="389"/>
      <c r="CW33" s="389"/>
      <c r="CX33" s="389"/>
      <c r="CY33" s="389"/>
      <c r="CZ33" s="389"/>
      <c r="DA33" s="389"/>
      <c r="DB33" s="389"/>
      <c r="DC33" s="389"/>
      <c r="DD33" s="389"/>
      <c r="DE33" s="389"/>
      <c r="DF33" s="215"/>
      <c r="DG33" s="388" t="s">
        <v>186</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病院事業会計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IF('各会計、関係団体の財政状況及び健全化判断比率'!B36="","",'各会計、関係団体の財政状況及び健全化判断比率'!B36)</f>
        <v>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16</v>
      </c>
      <c r="BX34" s="386"/>
      <c r="BY34" s="385" t="str">
        <f>IF('各会計、関係団体の財政状況及び健全化判断比率'!B68="","",'各会計、関係団体の財政状況及び健全化判断比率'!B68)</f>
        <v>福山地区消防組合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福山市土地開発公社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〇</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母子父子寡婦福祉資金貸付特別会計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IF('各会計、関係団体の財政状況及び健全化判断比率'!B33="","",'各会計、関係団体の財政状況及び健全化判断比率'!B33)</f>
        <v>水道事業会計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IF('各会計、関係団体の財政状況及び健全化判断比率'!B37="","",'各会計、関係団体の財政状況及び健全化判断比率'!B37)</f>
        <v>食肉センター特別会計</v>
      </c>
      <c r="BH35" s="385"/>
      <c r="BI35" s="385"/>
      <c r="BJ35" s="385"/>
      <c r="BK35" s="385"/>
      <c r="BL35" s="385"/>
      <c r="BM35" s="385"/>
      <c r="BN35" s="385"/>
      <c r="BO35" s="385"/>
      <c r="BP35" s="385"/>
      <c r="BQ35" s="385"/>
      <c r="BR35" s="385"/>
      <c r="BS35" s="385"/>
      <c r="BT35" s="385"/>
      <c r="BU35" s="385"/>
      <c r="BV35" s="213"/>
      <c r="BW35" s="386">
        <f t="shared" ref="BW35:BW43" si="2">IF(BY35="","",BW34+1)</f>
        <v>17</v>
      </c>
      <c r="BX35" s="386"/>
      <c r="BY35" s="385" t="str">
        <f>IF('各会計、関係団体の財政状況及び健全化判断比率'!B69="","",'各会計、関係団体の財政状況及び健全化判断比率'!B69)</f>
        <v>後期高齢者医療広域連合（一般会計）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福山市青少年育成事業団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誠之奨学資金特別会計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10</v>
      </c>
      <c r="AN36" s="386"/>
      <c r="AO36" s="385" t="str">
        <f>IF('各会計、関係団体の財政状況及び健全化判断比率'!B34="","",'各会計、関係団体の財政状況及び健全化判断比率'!B34)</f>
        <v>工業用水道事業会計</v>
      </c>
      <c r="AP36" s="385"/>
      <c r="AQ36" s="385"/>
      <c r="AR36" s="385"/>
      <c r="AS36" s="385"/>
      <c r="AT36" s="385"/>
      <c r="AU36" s="385"/>
      <c r="AV36" s="385"/>
      <c r="AW36" s="385"/>
      <c r="AX36" s="385"/>
      <c r="AY36" s="385"/>
      <c r="AZ36" s="385"/>
      <c r="BA36" s="385"/>
      <c r="BB36" s="385"/>
      <c r="BC36" s="385"/>
      <c r="BD36" s="213"/>
      <c r="BE36" s="386">
        <f t="shared" si="1"/>
        <v>14</v>
      </c>
      <c r="BF36" s="386"/>
      <c r="BG36" s="385" t="str">
        <f>IF('各会計、関係団体の財政状況及び健全化判断比率'!B38="","",'各会計、関係団体の財政状況及び健全化判断比率'!B38)</f>
        <v>商業施設特別会計</v>
      </c>
      <c r="BH36" s="385"/>
      <c r="BI36" s="385"/>
      <c r="BJ36" s="385"/>
      <c r="BK36" s="385"/>
      <c r="BL36" s="385"/>
      <c r="BM36" s="385"/>
      <c r="BN36" s="385"/>
      <c r="BO36" s="385"/>
      <c r="BP36" s="385"/>
      <c r="BQ36" s="385"/>
      <c r="BR36" s="385"/>
      <c r="BS36" s="385"/>
      <c r="BT36" s="385"/>
      <c r="BU36" s="385"/>
      <c r="BV36" s="213"/>
      <c r="BW36" s="386">
        <f t="shared" si="2"/>
        <v>18</v>
      </c>
      <c r="BX36" s="386"/>
      <c r="BY36" s="385" t="str">
        <f>IF('各会計、関係団体の財政状況及び健全化判断比率'!B70="","",'各会計、関係団体の財政状況及び健全化判断比率'!B70)</f>
        <v>後期高齢者医療広域連合（特別会計）</v>
      </c>
      <c r="BZ36" s="385"/>
      <c r="CA36" s="385"/>
      <c r="CB36" s="385"/>
      <c r="CC36" s="385"/>
      <c r="CD36" s="385"/>
      <c r="CE36" s="385"/>
      <c r="CF36" s="385"/>
      <c r="CG36" s="385"/>
      <c r="CH36" s="385"/>
      <c r="CI36" s="385"/>
      <c r="CJ36" s="385"/>
      <c r="CK36" s="385"/>
      <c r="CL36" s="385"/>
      <c r="CM36" s="385"/>
      <c r="CN36" s="213"/>
      <c r="CO36" s="386">
        <f t="shared" si="3"/>
        <v>21</v>
      </c>
      <c r="CP36" s="386"/>
      <c r="CQ36" s="385" t="str">
        <f>IF('各会計、関係団体の財政状況及び健全化判断比率'!BS9="","",'各会計、関係団体の財政状況及び健全化判断比率'!BS9)</f>
        <v>福山市体育振興事業団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駐車場事業特別会計</v>
      </c>
      <c r="X37" s="385"/>
      <c r="Y37" s="385"/>
      <c r="Z37" s="385"/>
      <c r="AA37" s="385"/>
      <c r="AB37" s="385"/>
      <c r="AC37" s="385"/>
      <c r="AD37" s="385"/>
      <c r="AE37" s="385"/>
      <c r="AF37" s="385"/>
      <c r="AG37" s="385"/>
      <c r="AH37" s="385"/>
      <c r="AI37" s="385"/>
      <c r="AJ37" s="385"/>
      <c r="AK37" s="385"/>
      <c r="AL37" s="213"/>
      <c r="AM37" s="386">
        <f t="shared" si="0"/>
        <v>11</v>
      </c>
      <c r="AN37" s="386"/>
      <c r="AO37" s="385" t="str">
        <f>IF('各会計、関係団体の財政状況及び健全化判断比率'!B35="","",'各会計、関係団体の財政状況及び健全化判断比率'!B35)</f>
        <v>下水道事業会計</v>
      </c>
      <c r="AP37" s="385"/>
      <c r="AQ37" s="385"/>
      <c r="AR37" s="385"/>
      <c r="AS37" s="385"/>
      <c r="AT37" s="385"/>
      <c r="AU37" s="385"/>
      <c r="AV37" s="385"/>
      <c r="AW37" s="385"/>
      <c r="AX37" s="385"/>
      <c r="AY37" s="385"/>
      <c r="AZ37" s="385"/>
      <c r="BA37" s="385"/>
      <c r="BB37" s="385"/>
      <c r="BC37" s="385"/>
      <c r="BD37" s="213"/>
      <c r="BE37" s="386">
        <f t="shared" si="1"/>
        <v>15</v>
      </c>
      <c r="BF37" s="386"/>
      <c r="BG37" s="385" t="str">
        <f>IF('各会計、関係団体の財政状況及び健全化判断比率'!B39="","",'各会計、関係団体の財政状況及び健全化判断比率'!B39)</f>
        <v>都市開発事業特別会計</v>
      </c>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f t="shared" si="3"/>
        <v>22</v>
      </c>
      <c r="CP37" s="386"/>
      <c r="CQ37" s="385" t="str">
        <f>IF('各会計、関係団体の財政状況及び健全化判断比率'!BS10="","",'各会計、関係団体の財政状況及び健全化判断比率'!BS10)</f>
        <v>福山市体育協会</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f t="shared" si="3"/>
        <v>23</v>
      </c>
      <c r="CP38" s="386"/>
      <c r="CQ38" s="385" t="str">
        <f>IF('各会計、関係団体の財政状況及び健全化判断比率'!BS11="","",'各会計、関係団体の財政状況及び健全化判断比率'!BS11)</f>
        <v>ふくやま芸術文化振興財団</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f t="shared" si="3"/>
        <v>24</v>
      </c>
      <c r="CP39" s="386"/>
      <c r="CQ39" s="385" t="str">
        <f>IF('各会計、関係団体の財政状況及び健全化判断比率'!BS12="","",'各会計、関係団体の財政状況及び健全化判断比率'!BS12)</f>
        <v>備後地域地場産業振興センター</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f t="shared" si="3"/>
        <v>25</v>
      </c>
      <c r="CP40" s="386"/>
      <c r="CQ40" s="385" t="str">
        <f>IF('各会計、関係団体の財政状況及び健全化判断比率'!BS13="","",'各会計、関係団体の財政状況及び健全化判断比率'!BS13)</f>
        <v>福山勤労福祉・文化振興会</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f t="shared" si="3"/>
        <v>26</v>
      </c>
      <c r="CP41" s="386"/>
      <c r="CQ41" s="385" t="str">
        <f>IF('各会計、関係団体の財政状況及び健全化判断比率'!BS14="","",'各会計、関係団体の財政状況及び健全化判断比率'!BS14)</f>
        <v>アリストぬまくま</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f t="shared" si="3"/>
        <v>27</v>
      </c>
      <c r="CP42" s="386"/>
      <c r="CQ42" s="385" t="str">
        <f>IF('各会計、関係団体の財政状況及び健全化判断比率'!BS15="","",'各会計、関係団体の財政状況及び健全化判断比率'!BS15)</f>
        <v>福山市かんなべ文化振興会</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187</v>
      </c>
      <c r="C46" s="185"/>
      <c r="D46" s="185"/>
      <c r="E46" s="185" t="s">
        <v>188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189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190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191</v>
      </c>
    </row>
    <row r="50" spans="5:5" x14ac:dyDescent="0.2">
      <c r="E50" s="187" t="s">
        <v>192</v>
      </c>
    </row>
    <row r="51" spans="5:5" x14ac:dyDescent="0.2">
      <c r="E51" s="187" t="s">
        <v>193</v>
      </c>
    </row>
    <row r="52" spans="5:5" x14ac:dyDescent="0.2">
      <c r="E52" s="187"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HBUvDllRglt1aOBVikNxGOpt8cymeC+74RCahuc0btuNexucrzPC1X8YZKT7VqF4a7DnbiQANXj+UELU2eI+A==" saltValue="y/VUGe29phYIH4qbehof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5"/>
  <sheetViews>
    <sheetView showGridLines="0" topLeftCell="A15" zoomScale="55" zoomScaleNormal="55" zoomScaleSheetLayoutView="100" workbookViewId="0">
      <selection activeCell="DD73" sqref="DD7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567</v>
      </c>
      <c r="K32" s="22"/>
      <c r="L32" s="22"/>
      <c r="M32" s="22"/>
      <c r="N32" s="22"/>
      <c r="O32" s="22"/>
      <c r="P32" s="22"/>
    </row>
    <row r="33" spans="1:16" ht="39" customHeight="1" thickBot="1" x14ac:dyDescent="0.25">
      <c r="A33" s="22"/>
      <c r="B33" s="25" t="s">
        <v>6</v>
      </c>
      <c r="C33" s="26"/>
      <c r="D33" s="26"/>
      <c r="E33" s="27" t="s">
        <v>1</v>
      </c>
      <c r="F33" s="28" t="s">
        <v>527</v>
      </c>
      <c r="G33" s="29" t="s">
        <v>528</v>
      </c>
      <c r="H33" s="29" t="s">
        <v>529</v>
      </c>
      <c r="I33" s="29" t="s">
        <v>530</v>
      </c>
      <c r="J33" s="30" t="s">
        <v>531</v>
      </c>
      <c r="K33" s="22"/>
      <c r="L33" s="22"/>
      <c r="M33" s="22"/>
      <c r="N33" s="22"/>
      <c r="O33" s="22"/>
      <c r="P33" s="22"/>
    </row>
    <row r="34" spans="1:16" ht="39" customHeight="1" x14ac:dyDescent="0.2">
      <c r="A34" s="22"/>
      <c r="B34" s="31"/>
      <c r="C34" s="1206" t="s">
        <v>533</v>
      </c>
      <c r="D34" s="1206"/>
      <c r="E34" s="1207"/>
      <c r="F34" s="32">
        <v>9.56</v>
      </c>
      <c r="G34" s="33">
        <v>10.83</v>
      </c>
      <c r="H34" s="33">
        <v>11.11</v>
      </c>
      <c r="I34" s="33">
        <v>11.19</v>
      </c>
      <c r="J34" s="34">
        <v>11.6</v>
      </c>
      <c r="K34" s="22"/>
      <c r="L34" s="22"/>
      <c r="M34" s="22"/>
      <c r="N34" s="22"/>
      <c r="O34" s="22"/>
      <c r="P34" s="22"/>
    </row>
    <row r="35" spans="1:16" ht="39" customHeight="1" x14ac:dyDescent="0.2">
      <c r="A35" s="22"/>
      <c r="B35" s="35"/>
      <c r="C35" s="1200" t="s">
        <v>534</v>
      </c>
      <c r="D35" s="1201"/>
      <c r="E35" s="1202"/>
      <c r="F35" s="36">
        <v>4.93</v>
      </c>
      <c r="G35" s="37">
        <v>5.12</v>
      </c>
      <c r="H35" s="37">
        <v>5.65</v>
      </c>
      <c r="I35" s="37">
        <v>5.45</v>
      </c>
      <c r="J35" s="38">
        <v>5.75</v>
      </c>
      <c r="K35" s="22"/>
      <c r="L35" s="22"/>
      <c r="M35" s="22"/>
      <c r="N35" s="22"/>
      <c r="O35" s="22"/>
      <c r="P35" s="22"/>
    </row>
    <row r="36" spans="1:16" ht="39" customHeight="1" x14ac:dyDescent="0.2">
      <c r="A36" s="22"/>
      <c r="B36" s="35"/>
      <c r="C36" s="1200" t="s">
        <v>535</v>
      </c>
      <c r="D36" s="1201"/>
      <c r="E36" s="1202"/>
      <c r="F36" s="36">
        <v>3.21</v>
      </c>
      <c r="G36" s="37">
        <v>3.37</v>
      </c>
      <c r="H36" s="37">
        <v>3.91</v>
      </c>
      <c r="I36" s="37">
        <v>3.74</v>
      </c>
      <c r="J36" s="38">
        <v>3.77</v>
      </c>
      <c r="K36" s="22"/>
      <c r="L36" s="22"/>
      <c r="M36" s="22"/>
      <c r="N36" s="22"/>
      <c r="O36" s="22"/>
      <c r="P36" s="22"/>
    </row>
    <row r="37" spans="1:16" ht="39" customHeight="1" x14ac:dyDescent="0.2">
      <c r="A37" s="22"/>
      <c r="B37" s="35"/>
      <c r="C37" s="1200" t="s">
        <v>536</v>
      </c>
      <c r="D37" s="1201"/>
      <c r="E37" s="1202"/>
      <c r="F37" s="36">
        <v>0.16</v>
      </c>
      <c r="G37" s="37">
        <v>1.19</v>
      </c>
      <c r="H37" s="37">
        <v>1.3</v>
      </c>
      <c r="I37" s="37">
        <v>1.21</v>
      </c>
      <c r="J37" s="38">
        <v>1.45</v>
      </c>
      <c r="K37" s="22"/>
      <c r="L37" s="22"/>
      <c r="M37" s="22"/>
      <c r="N37" s="22"/>
      <c r="O37" s="22"/>
      <c r="P37" s="22"/>
    </row>
    <row r="38" spans="1:16" ht="39" customHeight="1" x14ac:dyDescent="0.2">
      <c r="A38" s="22"/>
      <c r="B38" s="35"/>
      <c r="C38" s="1200" t="s">
        <v>537</v>
      </c>
      <c r="D38" s="1201"/>
      <c r="E38" s="1202"/>
      <c r="F38" s="36">
        <v>0.38</v>
      </c>
      <c r="G38" s="37">
        <v>0.55000000000000004</v>
      </c>
      <c r="H38" s="37">
        <v>0.68</v>
      </c>
      <c r="I38" s="37">
        <v>0.77</v>
      </c>
      <c r="J38" s="38">
        <v>0.9</v>
      </c>
      <c r="K38" s="22"/>
      <c r="L38" s="22"/>
      <c r="M38" s="22"/>
      <c r="N38" s="22"/>
      <c r="O38" s="22"/>
      <c r="P38" s="22"/>
    </row>
    <row r="39" spans="1:16" ht="39" customHeight="1" x14ac:dyDescent="0.2">
      <c r="A39" s="22"/>
      <c r="B39" s="35"/>
      <c r="C39" s="1200" t="s">
        <v>538</v>
      </c>
      <c r="D39" s="1201"/>
      <c r="E39" s="1202"/>
      <c r="F39" s="36">
        <v>3.98</v>
      </c>
      <c r="G39" s="37">
        <v>3.12</v>
      </c>
      <c r="H39" s="37">
        <v>3.47</v>
      </c>
      <c r="I39" s="37">
        <v>3.66</v>
      </c>
      <c r="J39" s="38">
        <v>0.68</v>
      </c>
      <c r="K39" s="22"/>
      <c r="L39" s="22"/>
      <c r="M39" s="22"/>
      <c r="N39" s="22"/>
      <c r="O39" s="22"/>
      <c r="P39" s="22"/>
    </row>
    <row r="40" spans="1:16" ht="39" customHeight="1" x14ac:dyDescent="0.2">
      <c r="A40" s="22"/>
      <c r="B40" s="35"/>
      <c r="C40" s="1200" t="s">
        <v>539</v>
      </c>
      <c r="D40" s="1201"/>
      <c r="E40" s="1202"/>
      <c r="F40" s="36">
        <v>1.18</v>
      </c>
      <c r="G40" s="37">
        <v>1.04</v>
      </c>
      <c r="H40" s="37">
        <v>1.64</v>
      </c>
      <c r="I40" s="37">
        <v>2.1800000000000002</v>
      </c>
      <c r="J40" s="38">
        <v>0.3</v>
      </c>
      <c r="K40" s="22"/>
      <c r="L40" s="22"/>
      <c r="M40" s="22"/>
      <c r="N40" s="22"/>
      <c r="O40" s="22"/>
      <c r="P40" s="22"/>
    </row>
    <row r="41" spans="1:16" ht="39" customHeight="1" x14ac:dyDescent="0.2">
      <c r="A41" s="22"/>
      <c r="B41" s="35"/>
      <c r="C41" s="1200" t="s">
        <v>540</v>
      </c>
      <c r="D41" s="1201"/>
      <c r="E41" s="1202"/>
      <c r="F41" s="36">
        <v>0.38</v>
      </c>
      <c r="G41" s="37">
        <v>0.87</v>
      </c>
      <c r="H41" s="37">
        <v>0.89</v>
      </c>
      <c r="I41" s="37">
        <v>0.49</v>
      </c>
      <c r="J41" s="38">
        <v>0.28000000000000003</v>
      </c>
      <c r="K41" s="22"/>
      <c r="L41" s="22"/>
      <c r="M41" s="22"/>
      <c r="N41" s="22"/>
      <c r="O41" s="22"/>
      <c r="P41" s="22"/>
    </row>
    <row r="42" spans="1:16" ht="39" customHeight="1" x14ac:dyDescent="0.2">
      <c r="A42" s="22"/>
      <c r="B42" s="39"/>
      <c r="C42" s="1200" t="s">
        <v>541</v>
      </c>
      <c r="D42" s="1201"/>
      <c r="E42" s="1202"/>
      <c r="F42" s="36" t="s">
        <v>491</v>
      </c>
      <c r="G42" s="37" t="s">
        <v>491</v>
      </c>
      <c r="H42" s="37" t="s">
        <v>491</v>
      </c>
      <c r="I42" s="37" t="s">
        <v>491</v>
      </c>
      <c r="J42" s="38" t="s">
        <v>491</v>
      </c>
      <c r="K42" s="22"/>
      <c r="L42" s="22"/>
      <c r="M42" s="22"/>
      <c r="N42" s="22"/>
      <c r="O42" s="22"/>
      <c r="P42" s="22"/>
    </row>
    <row r="43" spans="1:16" ht="39" customHeight="1" thickBot="1" x14ac:dyDescent="0.25">
      <c r="A43" s="22"/>
      <c r="B43" s="40"/>
      <c r="C43" s="1203" t="s">
        <v>542</v>
      </c>
      <c r="D43" s="1204"/>
      <c r="E43" s="1205"/>
      <c r="F43" s="41">
        <v>0.77</v>
      </c>
      <c r="G43" s="42">
        <v>0.55000000000000004</v>
      </c>
      <c r="H43" s="42">
        <v>0.59</v>
      </c>
      <c r="I43" s="42">
        <v>0.6</v>
      </c>
      <c r="J43" s="43">
        <v>0.28999999999999998</v>
      </c>
      <c r="K43" s="22"/>
      <c r="L43" s="22"/>
      <c r="M43" s="22"/>
      <c r="N43" s="22"/>
      <c r="O43" s="22"/>
      <c r="P43" s="22"/>
    </row>
    <row r="44" spans="1:16" ht="39" customHeight="1" x14ac:dyDescent="0.2">
      <c r="A44" s="22"/>
      <c r="B44" s="44" t="s">
        <v>568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U7W3/K+7LowsT6QgRPe4Upt/sRcoMF5Uy7GgBOnGaZKsTfoO/dXNJsiNeGvau4bqmKIKifjIYaVqkDIkubycg==" saltValue="3HntLd8CSwd7tp6BoVJB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62"/>
  <sheetViews>
    <sheetView showGridLines="0" topLeftCell="A46" zoomScale="85" zoomScaleNormal="85" zoomScaleSheetLayoutView="55" workbookViewId="0">
      <selection activeCell="P54" sqref="P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7</v>
      </c>
      <c r="P43" s="48"/>
      <c r="Q43" s="48"/>
      <c r="R43" s="48"/>
      <c r="S43" s="48"/>
      <c r="T43" s="48"/>
      <c r="U43" s="48"/>
    </row>
    <row r="44" spans="1:21" ht="30.75" customHeight="1" thickBot="1" x14ac:dyDescent="0.25">
      <c r="A44" s="48"/>
      <c r="B44" s="51" t="s">
        <v>8</v>
      </c>
      <c r="C44" s="52"/>
      <c r="D44" s="52"/>
      <c r="E44" s="53"/>
      <c r="F44" s="53"/>
      <c r="G44" s="53"/>
      <c r="H44" s="53"/>
      <c r="I44" s="53"/>
      <c r="J44" s="54" t="s">
        <v>1</v>
      </c>
      <c r="K44" s="55" t="s">
        <v>527</v>
      </c>
      <c r="L44" s="56" t="s">
        <v>528</v>
      </c>
      <c r="M44" s="56" t="s">
        <v>529</v>
      </c>
      <c r="N44" s="56" t="s">
        <v>530</v>
      </c>
      <c r="O44" s="57" t="s">
        <v>531</v>
      </c>
      <c r="P44" s="48"/>
      <c r="Q44" s="48"/>
      <c r="R44" s="48"/>
      <c r="S44" s="48"/>
      <c r="T44" s="48"/>
      <c r="U44" s="48"/>
    </row>
    <row r="45" spans="1:21" ht="30.75" customHeight="1" x14ac:dyDescent="0.2">
      <c r="A45" s="48"/>
      <c r="B45" s="1226" t="s">
        <v>553</v>
      </c>
      <c r="C45" s="1227"/>
      <c r="D45" s="58"/>
      <c r="E45" s="1232" t="s">
        <v>9</v>
      </c>
      <c r="F45" s="1232"/>
      <c r="G45" s="1232"/>
      <c r="H45" s="1232"/>
      <c r="I45" s="1232"/>
      <c r="J45" s="1233"/>
      <c r="K45" s="59">
        <v>18546</v>
      </c>
      <c r="L45" s="60">
        <v>17034</v>
      </c>
      <c r="M45" s="60">
        <v>16468</v>
      </c>
      <c r="N45" s="60">
        <v>14883</v>
      </c>
      <c r="O45" s="61">
        <v>14812</v>
      </c>
      <c r="P45" s="48"/>
      <c r="Q45" s="48"/>
      <c r="R45" s="48"/>
      <c r="S45" s="48"/>
      <c r="T45" s="48"/>
      <c r="U45" s="48"/>
    </row>
    <row r="46" spans="1:21" ht="30.75" customHeight="1" x14ac:dyDescent="0.2">
      <c r="A46" s="48"/>
      <c r="B46" s="1228"/>
      <c r="C46" s="1229"/>
      <c r="D46" s="62"/>
      <c r="E46" s="1210" t="s">
        <v>554</v>
      </c>
      <c r="F46" s="1210"/>
      <c r="G46" s="1210"/>
      <c r="H46" s="1210"/>
      <c r="I46" s="1210"/>
      <c r="J46" s="1211"/>
      <c r="K46" s="63" t="s">
        <v>491</v>
      </c>
      <c r="L46" s="64" t="s">
        <v>491</v>
      </c>
      <c r="M46" s="64" t="s">
        <v>491</v>
      </c>
      <c r="N46" s="64" t="s">
        <v>491</v>
      </c>
      <c r="O46" s="65" t="s">
        <v>491</v>
      </c>
      <c r="P46" s="48"/>
      <c r="Q46" s="48"/>
      <c r="R46" s="48"/>
      <c r="S46" s="48"/>
      <c r="T46" s="48"/>
      <c r="U46" s="48"/>
    </row>
    <row r="47" spans="1:21" ht="30.75" customHeight="1" x14ac:dyDescent="0.2">
      <c r="A47" s="48"/>
      <c r="B47" s="1228"/>
      <c r="C47" s="1229"/>
      <c r="D47" s="62"/>
      <c r="E47" s="1210" t="s">
        <v>555</v>
      </c>
      <c r="F47" s="1210"/>
      <c r="G47" s="1210"/>
      <c r="H47" s="1210"/>
      <c r="I47" s="1210"/>
      <c r="J47" s="1211"/>
      <c r="K47" s="63">
        <v>50</v>
      </c>
      <c r="L47" s="64">
        <v>33</v>
      </c>
      <c r="M47" s="64">
        <v>17</v>
      </c>
      <c r="N47" s="64" t="s">
        <v>491</v>
      </c>
      <c r="O47" s="65" t="s">
        <v>491</v>
      </c>
      <c r="P47" s="48"/>
      <c r="Q47" s="48"/>
      <c r="R47" s="48"/>
      <c r="S47" s="48"/>
      <c r="T47" s="48"/>
      <c r="U47" s="48"/>
    </row>
    <row r="48" spans="1:21" ht="30.75" customHeight="1" x14ac:dyDescent="0.2">
      <c r="A48" s="48"/>
      <c r="B48" s="1228"/>
      <c r="C48" s="1229"/>
      <c r="D48" s="62"/>
      <c r="E48" s="1210" t="s">
        <v>10</v>
      </c>
      <c r="F48" s="1210"/>
      <c r="G48" s="1210"/>
      <c r="H48" s="1210"/>
      <c r="I48" s="1210"/>
      <c r="J48" s="1211"/>
      <c r="K48" s="63">
        <v>4772</v>
      </c>
      <c r="L48" s="64">
        <v>4446</v>
      </c>
      <c r="M48" s="64">
        <v>4186</v>
      </c>
      <c r="N48" s="64">
        <v>3749</v>
      </c>
      <c r="O48" s="65">
        <v>3678</v>
      </c>
      <c r="P48" s="48"/>
      <c r="Q48" s="48"/>
      <c r="R48" s="48"/>
      <c r="S48" s="48"/>
      <c r="T48" s="48"/>
      <c r="U48" s="48"/>
    </row>
    <row r="49" spans="1:21" ht="30.75" customHeight="1" x14ac:dyDescent="0.2">
      <c r="A49" s="48"/>
      <c r="B49" s="1228"/>
      <c r="C49" s="1229"/>
      <c r="D49" s="62"/>
      <c r="E49" s="1210" t="s">
        <v>11</v>
      </c>
      <c r="F49" s="1210"/>
      <c r="G49" s="1210"/>
      <c r="H49" s="1210"/>
      <c r="I49" s="1210"/>
      <c r="J49" s="1211"/>
      <c r="K49" s="63">
        <v>211</v>
      </c>
      <c r="L49" s="64">
        <v>218</v>
      </c>
      <c r="M49" s="64">
        <v>280</v>
      </c>
      <c r="N49" s="64">
        <v>356</v>
      </c>
      <c r="O49" s="65">
        <v>410</v>
      </c>
      <c r="P49" s="48"/>
      <c r="Q49" s="48"/>
      <c r="R49" s="48"/>
      <c r="S49" s="48"/>
      <c r="T49" s="48"/>
      <c r="U49" s="48"/>
    </row>
    <row r="50" spans="1:21" ht="30.75" customHeight="1" x14ac:dyDescent="0.2">
      <c r="A50" s="48"/>
      <c r="B50" s="1228"/>
      <c r="C50" s="1229"/>
      <c r="D50" s="62"/>
      <c r="E50" s="1210" t="s">
        <v>12</v>
      </c>
      <c r="F50" s="1210"/>
      <c r="G50" s="1210"/>
      <c r="H50" s="1210"/>
      <c r="I50" s="1210"/>
      <c r="J50" s="1211"/>
      <c r="K50" s="63">
        <v>232</v>
      </c>
      <c r="L50" s="64">
        <v>220</v>
      </c>
      <c r="M50" s="64">
        <v>209</v>
      </c>
      <c r="N50" s="64">
        <v>197</v>
      </c>
      <c r="O50" s="65">
        <v>174</v>
      </c>
      <c r="P50" s="48"/>
      <c r="Q50" s="48"/>
      <c r="R50" s="48"/>
      <c r="S50" s="48"/>
      <c r="T50" s="48"/>
      <c r="U50" s="48"/>
    </row>
    <row r="51" spans="1:21" ht="30.75" customHeight="1" x14ac:dyDescent="0.2">
      <c r="A51" s="48"/>
      <c r="B51" s="1230"/>
      <c r="C51" s="1231"/>
      <c r="D51" s="66"/>
      <c r="E51" s="1210" t="s">
        <v>556</v>
      </c>
      <c r="F51" s="1210"/>
      <c r="G51" s="1210"/>
      <c r="H51" s="1210"/>
      <c r="I51" s="1210"/>
      <c r="J51" s="1211"/>
      <c r="K51" s="63" t="s">
        <v>491</v>
      </c>
      <c r="L51" s="64" t="s">
        <v>491</v>
      </c>
      <c r="M51" s="64" t="s">
        <v>491</v>
      </c>
      <c r="N51" s="64" t="s">
        <v>491</v>
      </c>
      <c r="O51" s="65" t="s">
        <v>491</v>
      </c>
      <c r="P51" s="48"/>
      <c r="Q51" s="48"/>
      <c r="R51" s="48"/>
      <c r="S51" s="48"/>
      <c r="T51" s="48"/>
      <c r="U51" s="48"/>
    </row>
    <row r="52" spans="1:21" ht="30.75" customHeight="1" x14ac:dyDescent="0.2">
      <c r="A52" s="48"/>
      <c r="B52" s="1208" t="s">
        <v>557</v>
      </c>
      <c r="C52" s="1209"/>
      <c r="D52" s="66"/>
      <c r="E52" s="1210" t="s">
        <v>558</v>
      </c>
      <c r="F52" s="1210"/>
      <c r="G52" s="1210"/>
      <c r="H52" s="1210"/>
      <c r="I52" s="1210"/>
      <c r="J52" s="1211"/>
      <c r="K52" s="63">
        <v>19863</v>
      </c>
      <c r="L52" s="64">
        <v>19158</v>
      </c>
      <c r="M52" s="64">
        <v>19207</v>
      </c>
      <c r="N52" s="64">
        <v>18307</v>
      </c>
      <c r="O52" s="65">
        <v>18064</v>
      </c>
      <c r="P52" s="48"/>
      <c r="Q52" s="48"/>
      <c r="R52" s="48"/>
      <c r="S52" s="48"/>
      <c r="T52" s="48"/>
      <c r="U52" s="48"/>
    </row>
    <row r="53" spans="1:21" ht="30.75" customHeight="1" thickBot="1" x14ac:dyDescent="0.25">
      <c r="A53" s="48"/>
      <c r="B53" s="1212" t="s">
        <v>551</v>
      </c>
      <c r="C53" s="1213"/>
      <c r="D53" s="67"/>
      <c r="E53" s="1214" t="s">
        <v>559</v>
      </c>
      <c r="F53" s="1214"/>
      <c r="G53" s="1214"/>
      <c r="H53" s="1214"/>
      <c r="I53" s="1214"/>
      <c r="J53" s="1215"/>
      <c r="K53" s="68">
        <v>3948</v>
      </c>
      <c r="L53" s="69">
        <v>2793</v>
      </c>
      <c r="M53" s="69">
        <v>1953</v>
      </c>
      <c r="N53" s="69">
        <v>878</v>
      </c>
      <c r="O53" s="70">
        <v>1010</v>
      </c>
      <c r="P53" s="48"/>
      <c r="Q53" s="48"/>
      <c r="R53" s="48"/>
      <c r="S53" s="48"/>
      <c r="T53" s="48"/>
      <c r="U53" s="48"/>
    </row>
    <row r="54" spans="1:21" ht="24" customHeight="1" x14ac:dyDescent="0.2">
      <c r="A54" s="48"/>
      <c r="B54" s="71" t="s">
        <v>560</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13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1</v>
      </c>
      <c r="K56" s="79" t="s">
        <v>561</v>
      </c>
      <c r="L56" s="80" t="s">
        <v>562</v>
      </c>
      <c r="M56" s="80" t="s">
        <v>563</v>
      </c>
      <c r="N56" s="80" t="s">
        <v>564</v>
      </c>
      <c r="O56" s="81" t="s">
        <v>565</v>
      </c>
      <c r="P56" s="48"/>
      <c r="Q56" s="48"/>
      <c r="R56" s="48"/>
      <c r="S56" s="48"/>
      <c r="T56" s="48"/>
      <c r="U56" s="48"/>
    </row>
    <row r="57" spans="1:21" ht="31.5" customHeight="1" x14ac:dyDescent="0.2">
      <c r="B57" s="1216" t="s">
        <v>14</v>
      </c>
      <c r="C57" s="1217"/>
      <c r="D57" s="1220" t="s">
        <v>15</v>
      </c>
      <c r="E57" s="1221"/>
      <c r="F57" s="1221"/>
      <c r="G57" s="1221"/>
      <c r="H57" s="1221"/>
      <c r="I57" s="1221"/>
      <c r="J57" s="1222"/>
      <c r="K57" s="82">
        <v>1500</v>
      </c>
      <c r="L57" s="83">
        <v>1000</v>
      </c>
      <c r="M57" s="83">
        <v>500</v>
      </c>
      <c r="N57" s="83" t="s">
        <v>491</v>
      </c>
      <c r="O57" s="84" t="s">
        <v>566</v>
      </c>
    </row>
    <row r="58" spans="1:21" ht="31.5" customHeight="1" thickBot="1" x14ac:dyDescent="0.25">
      <c r="B58" s="1218"/>
      <c r="C58" s="1219"/>
      <c r="D58" s="1223" t="s">
        <v>16</v>
      </c>
      <c r="E58" s="1224"/>
      <c r="F58" s="1224"/>
      <c r="G58" s="1224"/>
      <c r="H58" s="1224"/>
      <c r="I58" s="1224"/>
      <c r="J58" s="1225"/>
      <c r="K58" s="85">
        <v>167</v>
      </c>
      <c r="L58" s="86">
        <v>150</v>
      </c>
      <c r="M58" s="86">
        <v>83</v>
      </c>
      <c r="N58" s="86" t="s">
        <v>491</v>
      </c>
      <c r="O58" s="87" t="s">
        <v>491</v>
      </c>
    </row>
    <row r="59" spans="1:21" ht="24" customHeight="1" x14ac:dyDescent="0.2">
      <c r="B59" s="88"/>
      <c r="C59" s="88"/>
      <c r="D59" s="89" t="s">
        <v>17</v>
      </c>
      <c r="E59" s="90"/>
      <c r="F59" s="90"/>
      <c r="G59" s="90"/>
      <c r="H59" s="90"/>
      <c r="I59" s="90"/>
      <c r="J59" s="90"/>
      <c r="K59" s="90"/>
      <c r="L59" s="90"/>
      <c r="M59" s="90"/>
      <c r="N59" s="90"/>
      <c r="O59" s="90"/>
    </row>
    <row r="60" spans="1:21" ht="24" customHeight="1" x14ac:dyDescent="0.2">
      <c r="B60" s="91"/>
      <c r="C60" s="91"/>
      <c r="D60" s="89" t="s">
        <v>18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6ptqaMSm+6SJYr3KYRKGkkBH3WOyA4w+7NJZHbIrIhV5azOV2LXzXtpRUZC9rYLV62ZwFANU+jRZZWzlhz0A==" saltValue="2teUbeAOHA/l6hSfDLrX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M86"/>
  <sheetViews>
    <sheetView showGridLines="0" topLeftCell="A43" zoomScale="85" zoomScaleNormal="85" zoomScaleSheetLayoutView="100" workbookViewId="0">
      <selection activeCell="DD73" sqref="DD73"/>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7</v>
      </c>
    </row>
    <row r="40" spans="2:13" ht="27.75" customHeight="1" thickBot="1" x14ac:dyDescent="0.25">
      <c r="B40" s="94" t="s">
        <v>8</v>
      </c>
      <c r="C40" s="95"/>
      <c r="D40" s="95"/>
      <c r="E40" s="96"/>
      <c r="F40" s="96"/>
      <c r="G40" s="96"/>
      <c r="H40" s="97" t="s">
        <v>1</v>
      </c>
      <c r="I40" s="98" t="s">
        <v>527</v>
      </c>
      <c r="J40" s="99" t="s">
        <v>528</v>
      </c>
      <c r="K40" s="99" t="s">
        <v>529</v>
      </c>
      <c r="L40" s="99" t="s">
        <v>530</v>
      </c>
      <c r="M40" s="100" t="s">
        <v>531</v>
      </c>
    </row>
    <row r="41" spans="2:13" ht="27.75" customHeight="1" x14ac:dyDescent="0.2">
      <c r="B41" s="1246" t="s">
        <v>548</v>
      </c>
      <c r="C41" s="1247"/>
      <c r="D41" s="101"/>
      <c r="E41" s="1248" t="s">
        <v>19</v>
      </c>
      <c r="F41" s="1248"/>
      <c r="G41" s="1248"/>
      <c r="H41" s="1249"/>
      <c r="I41" s="102">
        <v>151976</v>
      </c>
      <c r="J41" s="103">
        <v>148096</v>
      </c>
      <c r="K41" s="103">
        <v>142975</v>
      </c>
      <c r="L41" s="103">
        <v>141256</v>
      </c>
      <c r="M41" s="104">
        <v>140730</v>
      </c>
    </row>
    <row r="42" spans="2:13" ht="27.75" customHeight="1" x14ac:dyDescent="0.2">
      <c r="B42" s="1236"/>
      <c r="C42" s="1237"/>
      <c r="D42" s="105"/>
      <c r="E42" s="1240" t="s">
        <v>20</v>
      </c>
      <c r="F42" s="1240"/>
      <c r="G42" s="1240"/>
      <c r="H42" s="1241"/>
      <c r="I42" s="106">
        <v>1763</v>
      </c>
      <c r="J42" s="107">
        <v>1582</v>
      </c>
      <c r="K42" s="107">
        <v>1430</v>
      </c>
      <c r="L42" s="107">
        <v>1306</v>
      </c>
      <c r="M42" s="108">
        <v>1349</v>
      </c>
    </row>
    <row r="43" spans="2:13" ht="27.75" customHeight="1" x14ac:dyDescent="0.2">
      <c r="B43" s="1236"/>
      <c r="C43" s="1237"/>
      <c r="D43" s="105"/>
      <c r="E43" s="1240" t="s">
        <v>21</v>
      </c>
      <c r="F43" s="1240"/>
      <c r="G43" s="1240"/>
      <c r="H43" s="1241"/>
      <c r="I43" s="106">
        <v>68952</v>
      </c>
      <c r="J43" s="107">
        <v>62946</v>
      </c>
      <c r="K43" s="107">
        <v>56100</v>
      </c>
      <c r="L43" s="107">
        <v>49939</v>
      </c>
      <c r="M43" s="108">
        <v>44781</v>
      </c>
    </row>
    <row r="44" spans="2:13" ht="27.75" customHeight="1" x14ac:dyDescent="0.2">
      <c r="B44" s="1236"/>
      <c r="C44" s="1237"/>
      <c r="D44" s="105"/>
      <c r="E44" s="1240" t="s">
        <v>22</v>
      </c>
      <c r="F44" s="1240"/>
      <c r="G44" s="1240"/>
      <c r="H44" s="1241"/>
      <c r="I44" s="106">
        <v>3406</v>
      </c>
      <c r="J44" s="107">
        <v>3549</v>
      </c>
      <c r="K44" s="107">
        <v>3395</v>
      </c>
      <c r="L44" s="107">
        <v>3224</v>
      </c>
      <c r="M44" s="108">
        <v>3407</v>
      </c>
    </row>
    <row r="45" spans="2:13" ht="27.75" customHeight="1" x14ac:dyDescent="0.2">
      <c r="B45" s="1236"/>
      <c r="C45" s="1237"/>
      <c r="D45" s="105"/>
      <c r="E45" s="1240" t="s">
        <v>23</v>
      </c>
      <c r="F45" s="1240"/>
      <c r="G45" s="1240"/>
      <c r="H45" s="1241"/>
      <c r="I45" s="106">
        <v>25633</v>
      </c>
      <c r="J45" s="107">
        <v>23297</v>
      </c>
      <c r="K45" s="107">
        <v>21942</v>
      </c>
      <c r="L45" s="107">
        <v>21795</v>
      </c>
      <c r="M45" s="108">
        <v>21378</v>
      </c>
    </row>
    <row r="46" spans="2:13" ht="27.75" customHeight="1" x14ac:dyDescent="0.2">
      <c r="B46" s="1236"/>
      <c r="C46" s="1237"/>
      <c r="D46" s="109"/>
      <c r="E46" s="1240" t="s">
        <v>24</v>
      </c>
      <c r="F46" s="1240"/>
      <c r="G46" s="1240"/>
      <c r="H46" s="1241"/>
      <c r="I46" s="106">
        <v>616</v>
      </c>
      <c r="J46" s="107">
        <v>231</v>
      </c>
      <c r="K46" s="107">
        <v>187</v>
      </c>
      <c r="L46" s="107">
        <v>138</v>
      </c>
      <c r="M46" s="108">
        <v>98</v>
      </c>
    </row>
    <row r="47" spans="2:13" ht="27.75" customHeight="1" x14ac:dyDescent="0.2">
      <c r="B47" s="1236"/>
      <c r="C47" s="1237"/>
      <c r="D47" s="110"/>
      <c r="E47" s="1250" t="s">
        <v>549</v>
      </c>
      <c r="F47" s="1251"/>
      <c r="G47" s="1251"/>
      <c r="H47" s="1252"/>
      <c r="I47" s="106" t="s">
        <v>491</v>
      </c>
      <c r="J47" s="107" t="s">
        <v>491</v>
      </c>
      <c r="K47" s="107" t="s">
        <v>491</v>
      </c>
      <c r="L47" s="107" t="s">
        <v>491</v>
      </c>
      <c r="M47" s="108" t="s">
        <v>491</v>
      </c>
    </row>
    <row r="48" spans="2:13" ht="27.75" customHeight="1" x14ac:dyDescent="0.2">
      <c r="B48" s="1236"/>
      <c r="C48" s="1237"/>
      <c r="D48" s="105"/>
      <c r="E48" s="1240" t="s">
        <v>25</v>
      </c>
      <c r="F48" s="1240"/>
      <c r="G48" s="1240"/>
      <c r="H48" s="1241"/>
      <c r="I48" s="106" t="s">
        <v>491</v>
      </c>
      <c r="J48" s="107" t="s">
        <v>491</v>
      </c>
      <c r="K48" s="107" t="s">
        <v>491</v>
      </c>
      <c r="L48" s="107" t="s">
        <v>491</v>
      </c>
      <c r="M48" s="108" t="s">
        <v>491</v>
      </c>
    </row>
    <row r="49" spans="2:13" ht="27.75" customHeight="1" x14ac:dyDescent="0.2">
      <c r="B49" s="1238"/>
      <c r="C49" s="1239"/>
      <c r="D49" s="105"/>
      <c r="E49" s="1240" t="s">
        <v>26</v>
      </c>
      <c r="F49" s="1240"/>
      <c r="G49" s="1240"/>
      <c r="H49" s="1241"/>
      <c r="I49" s="106" t="s">
        <v>491</v>
      </c>
      <c r="J49" s="107" t="s">
        <v>491</v>
      </c>
      <c r="K49" s="107" t="s">
        <v>491</v>
      </c>
      <c r="L49" s="107" t="s">
        <v>491</v>
      </c>
      <c r="M49" s="108" t="s">
        <v>491</v>
      </c>
    </row>
    <row r="50" spans="2:13" ht="27.75" customHeight="1" x14ac:dyDescent="0.2">
      <c r="B50" s="1234" t="s">
        <v>550</v>
      </c>
      <c r="C50" s="1235"/>
      <c r="D50" s="111"/>
      <c r="E50" s="1240" t="s">
        <v>27</v>
      </c>
      <c r="F50" s="1240"/>
      <c r="G50" s="1240"/>
      <c r="H50" s="1241"/>
      <c r="I50" s="106">
        <v>29432</v>
      </c>
      <c r="J50" s="107">
        <v>34408</v>
      </c>
      <c r="K50" s="107">
        <v>37526</v>
      </c>
      <c r="L50" s="107">
        <v>42049</v>
      </c>
      <c r="M50" s="108">
        <v>43624</v>
      </c>
    </row>
    <row r="51" spans="2:13" ht="27.75" customHeight="1" x14ac:dyDescent="0.2">
      <c r="B51" s="1236"/>
      <c r="C51" s="1237"/>
      <c r="D51" s="105"/>
      <c r="E51" s="1240" t="s">
        <v>28</v>
      </c>
      <c r="F51" s="1240"/>
      <c r="G51" s="1240"/>
      <c r="H51" s="1241"/>
      <c r="I51" s="106">
        <v>49516</v>
      </c>
      <c r="J51" s="107">
        <v>49915</v>
      </c>
      <c r="K51" s="107">
        <v>49446</v>
      </c>
      <c r="L51" s="107">
        <v>47312</v>
      </c>
      <c r="M51" s="108">
        <v>43297</v>
      </c>
    </row>
    <row r="52" spans="2:13" ht="27.75" customHeight="1" x14ac:dyDescent="0.2">
      <c r="B52" s="1238"/>
      <c r="C52" s="1239"/>
      <c r="D52" s="105"/>
      <c r="E52" s="1240" t="s">
        <v>29</v>
      </c>
      <c r="F52" s="1240"/>
      <c r="G52" s="1240"/>
      <c r="H52" s="1241"/>
      <c r="I52" s="106">
        <v>166737</v>
      </c>
      <c r="J52" s="107">
        <v>168054</v>
      </c>
      <c r="K52" s="107">
        <v>167450</v>
      </c>
      <c r="L52" s="107">
        <v>168419</v>
      </c>
      <c r="M52" s="108">
        <v>170992</v>
      </c>
    </row>
    <row r="53" spans="2:13" ht="27.75" customHeight="1" thickBot="1" x14ac:dyDescent="0.25">
      <c r="B53" s="1242" t="s">
        <v>551</v>
      </c>
      <c r="C53" s="1243"/>
      <c r="D53" s="112"/>
      <c r="E53" s="1244" t="s">
        <v>30</v>
      </c>
      <c r="F53" s="1244"/>
      <c r="G53" s="1244"/>
      <c r="H53" s="1245"/>
      <c r="I53" s="113">
        <v>6661</v>
      </c>
      <c r="J53" s="114">
        <v>-12677</v>
      </c>
      <c r="K53" s="114">
        <v>-28393</v>
      </c>
      <c r="L53" s="114">
        <v>-40121</v>
      </c>
      <c r="M53" s="115">
        <v>-46170</v>
      </c>
    </row>
    <row r="54" spans="2:13" ht="27.75" customHeight="1" x14ac:dyDescent="0.2">
      <c r="B54" s="116" t="s">
        <v>552</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dbvZpU+zJ0EJm3kXHY9urg9lmg7hJuS6q0/DzE7mObdr9YUzw4yjdxDSl21DIyouErK9k4+nY6cSO5M+aTc4A==" saltValue="EPGh2LUGvTgc3H/DrLnB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W66"/>
  <sheetViews>
    <sheetView showGridLines="0" topLeftCell="D52" zoomScale="70" zoomScaleNormal="70" zoomScaleSheetLayoutView="100" workbookViewId="0">
      <selection activeCell="DD73" sqref="DD7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31</v>
      </c>
    </row>
    <row r="54" spans="2:8" ht="29.25" customHeight="1" thickBot="1" x14ac:dyDescent="0.3">
      <c r="B54" s="121" t="s">
        <v>0</v>
      </c>
      <c r="C54" s="122"/>
      <c r="D54" s="122"/>
      <c r="E54" s="123" t="s">
        <v>1</v>
      </c>
      <c r="F54" s="124" t="s">
        <v>529</v>
      </c>
      <c r="G54" s="124" t="s">
        <v>530</v>
      </c>
      <c r="H54" s="125" t="s">
        <v>531</v>
      </c>
    </row>
    <row r="55" spans="2:8" ht="52.5" customHeight="1" x14ac:dyDescent="0.2">
      <c r="B55" s="126"/>
      <c r="C55" s="1261" t="s">
        <v>32</v>
      </c>
      <c r="D55" s="1261"/>
      <c r="E55" s="1262"/>
      <c r="F55" s="127">
        <v>17900</v>
      </c>
      <c r="G55" s="127">
        <v>19661</v>
      </c>
      <c r="H55" s="128">
        <v>20532</v>
      </c>
    </row>
    <row r="56" spans="2:8" ht="52.5" customHeight="1" x14ac:dyDescent="0.2">
      <c r="B56" s="129"/>
      <c r="C56" s="1263" t="s">
        <v>33</v>
      </c>
      <c r="D56" s="1263"/>
      <c r="E56" s="1264"/>
      <c r="F56" s="130">
        <v>3470</v>
      </c>
      <c r="G56" s="130">
        <v>3473</v>
      </c>
      <c r="H56" s="131">
        <v>3475</v>
      </c>
    </row>
    <row r="57" spans="2:8" ht="53.25" customHeight="1" x14ac:dyDescent="0.2">
      <c r="B57" s="129"/>
      <c r="C57" s="1265" t="s">
        <v>34</v>
      </c>
      <c r="D57" s="1265"/>
      <c r="E57" s="1266"/>
      <c r="F57" s="132">
        <v>15475</v>
      </c>
      <c r="G57" s="132">
        <v>17116</v>
      </c>
      <c r="H57" s="133">
        <v>16560</v>
      </c>
    </row>
    <row r="58" spans="2:8" ht="45.75" customHeight="1" x14ac:dyDescent="0.2">
      <c r="B58" s="134"/>
      <c r="C58" s="1253" t="s">
        <v>543</v>
      </c>
      <c r="D58" s="1254"/>
      <c r="E58" s="1255"/>
      <c r="F58" s="135">
        <v>6968</v>
      </c>
      <c r="G58" s="135">
        <v>6853</v>
      </c>
      <c r="H58" s="136">
        <v>6767</v>
      </c>
    </row>
    <row r="59" spans="2:8" ht="45.75" customHeight="1" x14ac:dyDescent="0.2">
      <c r="B59" s="134"/>
      <c r="C59" s="1253" t="s">
        <v>544</v>
      </c>
      <c r="D59" s="1254"/>
      <c r="E59" s="1255"/>
      <c r="F59" s="135">
        <v>2704</v>
      </c>
      <c r="G59" s="135">
        <v>3594</v>
      </c>
      <c r="H59" s="136">
        <v>3211</v>
      </c>
    </row>
    <row r="60" spans="2:8" ht="45.75" customHeight="1" x14ac:dyDescent="0.2">
      <c r="B60" s="134"/>
      <c r="C60" s="1253" t="s">
        <v>545</v>
      </c>
      <c r="D60" s="1254"/>
      <c r="E60" s="1255"/>
      <c r="F60" s="135">
        <v>1986</v>
      </c>
      <c r="G60" s="135">
        <v>3018</v>
      </c>
      <c r="H60" s="136">
        <v>3078</v>
      </c>
    </row>
    <row r="61" spans="2:8" ht="45.75" customHeight="1" x14ac:dyDescent="0.2">
      <c r="B61" s="134"/>
      <c r="C61" s="1253" t="s">
        <v>546</v>
      </c>
      <c r="D61" s="1254"/>
      <c r="E61" s="1255"/>
      <c r="F61" s="135">
        <v>1255</v>
      </c>
      <c r="G61" s="135">
        <v>1201</v>
      </c>
      <c r="H61" s="136">
        <v>1145</v>
      </c>
    </row>
    <row r="62" spans="2:8" ht="45.75" customHeight="1" thickBot="1" x14ac:dyDescent="0.25">
      <c r="B62" s="137"/>
      <c r="C62" s="1256" t="s">
        <v>547</v>
      </c>
      <c r="D62" s="1257"/>
      <c r="E62" s="1258"/>
      <c r="F62" s="138">
        <v>595</v>
      </c>
      <c r="G62" s="138">
        <v>594</v>
      </c>
      <c r="H62" s="139">
        <v>594</v>
      </c>
    </row>
    <row r="63" spans="2:8" ht="52.5" customHeight="1" thickBot="1" x14ac:dyDescent="0.25">
      <c r="B63" s="140"/>
      <c r="C63" s="1259" t="s">
        <v>35</v>
      </c>
      <c r="D63" s="1259"/>
      <c r="E63" s="1260"/>
      <c r="F63" s="141">
        <v>36845</v>
      </c>
      <c r="G63" s="141">
        <v>40250</v>
      </c>
      <c r="H63" s="142">
        <v>40566</v>
      </c>
    </row>
    <row r="64" spans="2:8" ht="15" customHeight="1" x14ac:dyDescent="0.2"/>
    <row r="65" ht="0" hidden="1" customHeight="1" x14ac:dyDescent="0.2"/>
    <row r="66" ht="0" hidden="1" customHeight="1" x14ac:dyDescent="0.2"/>
  </sheetData>
  <sheetProtection algorithmName="SHA-512" hashValue="5UYxnEQNyhsP6jxnJy98CfiUrWSe6pgQQCFFQlPRwXhoOfnGUGNZhrCnR+/yaUm9vLLiGC/tvbPsusQ0vxWEoA==" saltValue="HQ75tRkeqRgll+JwH9n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592</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593</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594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595</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527</v>
      </c>
      <c r="BQ50" s="1301"/>
      <c r="BR50" s="1301"/>
      <c r="BS50" s="1301"/>
      <c r="BT50" s="1301"/>
      <c r="BU50" s="1301"/>
      <c r="BV50" s="1301"/>
      <c r="BW50" s="1301"/>
      <c r="BX50" s="1301" t="s">
        <v>528</v>
      </c>
      <c r="BY50" s="1301"/>
      <c r="BZ50" s="1301"/>
      <c r="CA50" s="1301"/>
      <c r="CB50" s="1301"/>
      <c r="CC50" s="1301"/>
      <c r="CD50" s="1301"/>
      <c r="CE50" s="1301"/>
      <c r="CF50" s="1301" t="s">
        <v>529</v>
      </c>
      <c r="CG50" s="1301"/>
      <c r="CH50" s="1301"/>
      <c r="CI50" s="1301"/>
      <c r="CJ50" s="1301"/>
      <c r="CK50" s="1301"/>
      <c r="CL50" s="1301"/>
      <c r="CM50" s="1301"/>
      <c r="CN50" s="1301" t="s">
        <v>530</v>
      </c>
      <c r="CO50" s="1301"/>
      <c r="CP50" s="1301"/>
      <c r="CQ50" s="1301"/>
      <c r="CR50" s="1301"/>
      <c r="CS50" s="1301"/>
      <c r="CT50" s="1301"/>
      <c r="CU50" s="1301"/>
      <c r="CV50" s="1301" t="s">
        <v>531</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596</v>
      </c>
      <c r="AO51" s="1305"/>
      <c r="AP51" s="1305"/>
      <c r="AQ51" s="1305"/>
      <c r="AR51" s="1305"/>
      <c r="AS51" s="1305"/>
      <c r="AT51" s="1305"/>
      <c r="AU51" s="1305"/>
      <c r="AV51" s="1305"/>
      <c r="AW51" s="1305"/>
      <c r="AX51" s="1305"/>
      <c r="AY51" s="1305"/>
      <c r="AZ51" s="1305"/>
      <c r="BA51" s="1305"/>
      <c r="BB51" s="1305" t="s">
        <v>597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47.6</v>
      </c>
      <c r="CG53" s="1307"/>
      <c r="CH53" s="1307"/>
      <c r="CI53" s="1307"/>
      <c r="CJ53" s="1307"/>
      <c r="CK53" s="1307"/>
      <c r="CL53" s="1307"/>
      <c r="CM53" s="1307"/>
      <c r="CN53" s="1307">
        <v>49.2</v>
      </c>
      <c r="CO53" s="1307"/>
      <c r="CP53" s="1307"/>
      <c r="CQ53" s="1307"/>
      <c r="CR53" s="1307"/>
      <c r="CS53" s="1307"/>
      <c r="CT53" s="1307"/>
      <c r="CU53" s="1307"/>
      <c r="CV53" s="1307">
        <v>50.9</v>
      </c>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599</v>
      </c>
      <c r="AO55" s="1301"/>
      <c r="AP55" s="1301"/>
      <c r="AQ55" s="1301"/>
      <c r="AR55" s="1301"/>
      <c r="AS55" s="1301"/>
      <c r="AT55" s="1301"/>
      <c r="AU55" s="1301"/>
      <c r="AV55" s="1301"/>
      <c r="AW55" s="1301"/>
      <c r="AX55" s="1301"/>
      <c r="AY55" s="1301"/>
      <c r="AZ55" s="1301"/>
      <c r="BA55" s="1301"/>
      <c r="BB55" s="1305" t="s">
        <v>597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600</v>
      </c>
    </row>
    <row r="64" spans="1:109" ht="13.2" x14ac:dyDescent="0.2">
      <c r="B64" s="1276"/>
      <c r="G64" s="1283"/>
      <c r="I64" s="1317"/>
      <c r="J64" s="1317"/>
      <c r="K64" s="1317"/>
      <c r="L64" s="1317"/>
      <c r="M64" s="1317"/>
      <c r="N64" s="1318"/>
      <c r="AM64" s="1283"/>
      <c r="AN64" s="1283" t="s">
        <v>593</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601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595</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527</v>
      </c>
      <c r="BQ72" s="1301"/>
      <c r="BR72" s="1301"/>
      <c r="BS72" s="1301"/>
      <c r="BT72" s="1301"/>
      <c r="BU72" s="1301"/>
      <c r="BV72" s="1301"/>
      <c r="BW72" s="1301"/>
      <c r="BX72" s="1301" t="s">
        <v>528</v>
      </c>
      <c r="BY72" s="1301"/>
      <c r="BZ72" s="1301"/>
      <c r="CA72" s="1301"/>
      <c r="CB72" s="1301"/>
      <c r="CC72" s="1301"/>
      <c r="CD72" s="1301"/>
      <c r="CE72" s="1301"/>
      <c r="CF72" s="1301" t="s">
        <v>529</v>
      </c>
      <c r="CG72" s="1301"/>
      <c r="CH72" s="1301"/>
      <c r="CI72" s="1301"/>
      <c r="CJ72" s="1301"/>
      <c r="CK72" s="1301"/>
      <c r="CL72" s="1301"/>
      <c r="CM72" s="1301"/>
      <c r="CN72" s="1301" t="s">
        <v>530</v>
      </c>
      <c r="CO72" s="1301"/>
      <c r="CP72" s="1301"/>
      <c r="CQ72" s="1301"/>
      <c r="CR72" s="1301"/>
      <c r="CS72" s="1301"/>
      <c r="CT72" s="1301"/>
      <c r="CU72" s="1301"/>
      <c r="CV72" s="1301" t="s">
        <v>531</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596</v>
      </c>
      <c r="AO73" s="1305"/>
      <c r="AP73" s="1305"/>
      <c r="AQ73" s="1305"/>
      <c r="AR73" s="1305"/>
      <c r="AS73" s="1305"/>
      <c r="AT73" s="1305"/>
      <c r="AU73" s="1305"/>
      <c r="AV73" s="1305"/>
      <c r="AW73" s="1305"/>
      <c r="AX73" s="1305"/>
      <c r="AY73" s="1305"/>
      <c r="AZ73" s="1305"/>
      <c r="BA73" s="1305"/>
      <c r="BB73" s="1305" t="s">
        <v>597</v>
      </c>
      <c r="BC73" s="1305"/>
      <c r="BD73" s="1305"/>
      <c r="BE73" s="1305"/>
      <c r="BF73" s="1305"/>
      <c r="BG73" s="1305"/>
      <c r="BH73" s="1305"/>
      <c r="BI73" s="1305"/>
      <c r="BJ73" s="1305"/>
      <c r="BK73" s="1305"/>
      <c r="BL73" s="1305"/>
      <c r="BM73" s="1305"/>
      <c r="BN73" s="1305"/>
      <c r="BO73" s="1305"/>
      <c r="BP73" s="1307">
        <v>7.6</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602</v>
      </c>
      <c r="BC75" s="1305"/>
      <c r="BD75" s="1305"/>
      <c r="BE75" s="1305"/>
      <c r="BF75" s="1305"/>
      <c r="BG75" s="1305"/>
      <c r="BH75" s="1305"/>
      <c r="BI75" s="1305"/>
      <c r="BJ75" s="1305"/>
      <c r="BK75" s="1305"/>
      <c r="BL75" s="1305"/>
      <c r="BM75" s="1305"/>
      <c r="BN75" s="1305"/>
      <c r="BO75" s="1305"/>
      <c r="BP75" s="1307">
        <v>5.7</v>
      </c>
      <c r="BQ75" s="1307"/>
      <c r="BR75" s="1307"/>
      <c r="BS75" s="1307"/>
      <c r="BT75" s="1307"/>
      <c r="BU75" s="1307"/>
      <c r="BV75" s="1307"/>
      <c r="BW75" s="1307"/>
      <c r="BX75" s="1307">
        <v>4.7</v>
      </c>
      <c r="BY75" s="1307"/>
      <c r="BZ75" s="1307"/>
      <c r="CA75" s="1307"/>
      <c r="CB75" s="1307"/>
      <c r="CC75" s="1307"/>
      <c r="CD75" s="1307"/>
      <c r="CE75" s="1307"/>
      <c r="CF75" s="1307">
        <v>3.3</v>
      </c>
      <c r="CG75" s="1307"/>
      <c r="CH75" s="1307"/>
      <c r="CI75" s="1307"/>
      <c r="CJ75" s="1307"/>
      <c r="CK75" s="1307"/>
      <c r="CL75" s="1307"/>
      <c r="CM75" s="1307"/>
      <c r="CN75" s="1307">
        <v>2.1</v>
      </c>
      <c r="CO75" s="1307"/>
      <c r="CP75" s="1307"/>
      <c r="CQ75" s="1307"/>
      <c r="CR75" s="1307"/>
      <c r="CS75" s="1307"/>
      <c r="CT75" s="1307"/>
      <c r="CU75" s="1307"/>
      <c r="CV75" s="1307">
        <v>1.4</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599</v>
      </c>
      <c r="AO77" s="1301"/>
      <c r="AP77" s="1301"/>
      <c r="AQ77" s="1301"/>
      <c r="AR77" s="1301"/>
      <c r="AS77" s="1301"/>
      <c r="AT77" s="1301"/>
      <c r="AU77" s="1301"/>
      <c r="AV77" s="1301"/>
      <c r="AW77" s="1301"/>
      <c r="AX77" s="1301"/>
      <c r="AY77" s="1301"/>
      <c r="AZ77" s="1301"/>
      <c r="BA77" s="1301"/>
      <c r="BB77" s="1305" t="s">
        <v>597</v>
      </c>
      <c r="BC77" s="1305"/>
      <c r="BD77" s="1305"/>
      <c r="BE77" s="1305"/>
      <c r="BF77" s="1305"/>
      <c r="BG77" s="1305"/>
      <c r="BH77" s="1305"/>
      <c r="BI77" s="1305"/>
      <c r="BJ77" s="1305"/>
      <c r="BK77" s="1305"/>
      <c r="BL77" s="1305"/>
      <c r="BM77" s="1305"/>
      <c r="BN77" s="1305"/>
      <c r="BO77" s="1305"/>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602</v>
      </c>
      <c r="BC79" s="1305"/>
      <c r="BD79" s="1305"/>
      <c r="BE79" s="1305"/>
      <c r="BF79" s="1305"/>
      <c r="BG79" s="1305"/>
      <c r="BH79" s="1305"/>
      <c r="BI79" s="1305"/>
      <c r="BJ79" s="1305"/>
      <c r="BK79" s="1305"/>
      <c r="BL79" s="1305"/>
      <c r="BM79" s="1305"/>
      <c r="BN79" s="1305"/>
      <c r="BO79" s="1305"/>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96PlF9REDtp1fPUplYPatZJZKffV+9TVBCj6gvih0MfNfDpyuO24Mk0gg2UznD7wzTRxZDTvwh1D42QUA6d7LA==" saltValue="WPLgF4zw9iyjVEkNyN2t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BN16" sqref="BN16"/>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3xSYvOFxbpI3K/l0VKNsumhYrlFNachJLMxAfPML+47Qty4SZ6L7xqIVtIO+hR+evG2nLzJ7SzYW4pln72usGw==" saltValue="PFzbU3HHcWfth7XoD+sy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75" zoomScale="55" zoomScaleNormal="55" zoomScaleSheetLayoutView="55" workbookViewId="0">
      <selection activeCell="BN16" sqref="BN16"/>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R1Rmen8rN9aDMrW8qRP8WwFrNN0driUl5suTeIgA+ozCYjN3et/CCnzwOTTCTPTiwO62Mh++rTq8Q/mL3oCSw==" saltValue="32krfg6DZNXTpGKwmWKm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36</v>
      </c>
      <c r="E2" s="154"/>
      <c r="F2" s="155" t="s">
        <v>526</v>
      </c>
      <c r="G2" s="156"/>
      <c r="H2" s="157"/>
    </row>
    <row r="3" spans="1:8" x14ac:dyDescent="0.2">
      <c r="A3" s="153" t="s">
        <v>519</v>
      </c>
      <c r="B3" s="158"/>
      <c r="C3" s="159"/>
      <c r="D3" s="160">
        <v>25565</v>
      </c>
      <c r="E3" s="161"/>
      <c r="F3" s="162">
        <v>51613</v>
      </c>
      <c r="G3" s="163"/>
      <c r="H3" s="164"/>
    </row>
    <row r="4" spans="1:8" x14ac:dyDescent="0.2">
      <c r="A4" s="165"/>
      <c r="B4" s="166"/>
      <c r="C4" s="167"/>
      <c r="D4" s="168">
        <v>16248</v>
      </c>
      <c r="E4" s="169"/>
      <c r="F4" s="170">
        <v>25872</v>
      </c>
      <c r="G4" s="171"/>
      <c r="H4" s="172"/>
    </row>
    <row r="5" spans="1:8" x14ac:dyDescent="0.2">
      <c r="A5" s="153" t="s">
        <v>521</v>
      </c>
      <c r="B5" s="158"/>
      <c r="C5" s="159"/>
      <c r="D5" s="160">
        <v>29937</v>
      </c>
      <c r="E5" s="161"/>
      <c r="F5" s="162">
        <v>50880</v>
      </c>
      <c r="G5" s="163"/>
      <c r="H5" s="164"/>
    </row>
    <row r="6" spans="1:8" x14ac:dyDescent="0.2">
      <c r="A6" s="165"/>
      <c r="B6" s="166"/>
      <c r="C6" s="167"/>
      <c r="D6" s="168">
        <v>19607</v>
      </c>
      <c r="E6" s="169"/>
      <c r="F6" s="170">
        <v>27819</v>
      </c>
      <c r="G6" s="171"/>
      <c r="H6" s="172"/>
    </row>
    <row r="7" spans="1:8" x14ac:dyDescent="0.2">
      <c r="A7" s="153" t="s">
        <v>522</v>
      </c>
      <c r="B7" s="158"/>
      <c r="C7" s="159"/>
      <c r="D7" s="160">
        <v>32541</v>
      </c>
      <c r="E7" s="161"/>
      <c r="F7" s="162">
        <v>46395</v>
      </c>
      <c r="G7" s="163"/>
      <c r="H7" s="164"/>
    </row>
    <row r="8" spans="1:8" x14ac:dyDescent="0.2">
      <c r="A8" s="165"/>
      <c r="B8" s="166"/>
      <c r="C8" s="167"/>
      <c r="D8" s="168">
        <v>19721</v>
      </c>
      <c r="E8" s="169"/>
      <c r="F8" s="170">
        <v>26304</v>
      </c>
      <c r="G8" s="171"/>
      <c r="H8" s="172"/>
    </row>
    <row r="9" spans="1:8" x14ac:dyDescent="0.2">
      <c r="A9" s="153" t="s">
        <v>523</v>
      </c>
      <c r="B9" s="158"/>
      <c r="C9" s="159"/>
      <c r="D9" s="160">
        <v>40381</v>
      </c>
      <c r="E9" s="161"/>
      <c r="F9" s="162">
        <v>48088</v>
      </c>
      <c r="G9" s="163"/>
      <c r="H9" s="164"/>
    </row>
    <row r="10" spans="1:8" x14ac:dyDescent="0.2">
      <c r="A10" s="165"/>
      <c r="B10" s="166"/>
      <c r="C10" s="167"/>
      <c r="D10" s="168">
        <v>25964</v>
      </c>
      <c r="E10" s="169"/>
      <c r="F10" s="170">
        <v>25183</v>
      </c>
      <c r="G10" s="171"/>
      <c r="H10" s="172"/>
    </row>
    <row r="11" spans="1:8" x14ac:dyDescent="0.2">
      <c r="A11" s="153" t="s">
        <v>524</v>
      </c>
      <c r="B11" s="158"/>
      <c r="C11" s="159"/>
      <c r="D11" s="160">
        <v>39340</v>
      </c>
      <c r="E11" s="161"/>
      <c r="F11" s="162">
        <v>46457</v>
      </c>
      <c r="G11" s="163"/>
      <c r="H11" s="164"/>
    </row>
    <row r="12" spans="1:8" x14ac:dyDescent="0.2">
      <c r="A12" s="165"/>
      <c r="B12" s="166"/>
      <c r="C12" s="173"/>
      <c r="D12" s="168">
        <v>26381</v>
      </c>
      <c r="E12" s="169"/>
      <c r="F12" s="170">
        <v>24020</v>
      </c>
      <c r="G12" s="171"/>
      <c r="H12" s="172"/>
    </row>
    <row r="13" spans="1:8" x14ac:dyDescent="0.2">
      <c r="A13" s="153"/>
      <c r="B13" s="158"/>
      <c r="C13" s="174"/>
      <c r="D13" s="175">
        <v>33553</v>
      </c>
      <c r="E13" s="176"/>
      <c r="F13" s="177">
        <v>48687</v>
      </c>
      <c r="G13" s="178"/>
      <c r="H13" s="164"/>
    </row>
    <row r="14" spans="1:8" x14ac:dyDescent="0.2">
      <c r="A14" s="165"/>
      <c r="B14" s="166"/>
      <c r="C14" s="167"/>
      <c r="D14" s="168">
        <v>21584</v>
      </c>
      <c r="E14" s="169"/>
      <c r="F14" s="170">
        <v>25840</v>
      </c>
      <c r="G14" s="171"/>
      <c r="H14" s="172"/>
    </row>
    <row r="17" spans="1:11" x14ac:dyDescent="0.2">
      <c r="A17" s="149" t="s">
        <v>37</v>
      </c>
    </row>
    <row r="18" spans="1:11" x14ac:dyDescent="0.2">
      <c r="A18" s="179"/>
      <c r="B18" s="179" t="e">
        <f>#REF!</f>
        <v>#REF!</v>
      </c>
      <c r="C18" s="179" t="e">
        <f>#REF!</f>
        <v>#REF!</v>
      </c>
      <c r="D18" s="179" t="e">
        <f>#REF!</f>
        <v>#REF!</v>
      </c>
      <c r="E18" s="179" t="e">
        <f>#REF!</f>
        <v>#REF!</v>
      </c>
      <c r="F18" s="179" t="e">
        <f>#REF!</f>
        <v>#REF!</v>
      </c>
    </row>
    <row r="19" spans="1:11" x14ac:dyDescent="0.2">
      <c r="A19" s="179" t="s">
        <v>38</v>
      </c>
      <c r="B19" s="179" t="e">
        <f>ROUND(VALUE(SUBSTITUTE(#REF!,"▲","-")),2)</f>
        <v>#REF!</v>
      </c>
      <c r="C19" s="179" t="e">
        <f>ROUND(VALUE(SUBSTITUTE(#REF!,"▲","-")),2)</f>
        <v>#REF!</v>
      </c>
      <c r="D19" s="179" t="e">
        <f>ROUND(VALUE(SUBSTITUTE(#REF!,"▲","-")),2)</f>
        <v>#REF!</v>
      </c>
      <c r="E19" s="179" t="e">
        <f>ROUND(VALUE(SUBSTITUTE(#REF!,"▲","-")),2)</f>
        <v>#REF!</v>
      </c>
      <c r="F19" s="179" t="e">
        <f>ROUND(VALUE(SUBSTITUTE(#REF!,"▲","-")),2)</f>
        <v>#REF!</v>
      </c>
    </row>
    <row r="20" spans="1:11" x14ac:dyDescent="0.2">
      <c r="A20" s="179" t="s">
        <v>39</v>
      </c>
      <c r="B20" s="179" t="e">
        <f>ROUND(VALUE(SUBSTITUTE(#REF!,"▲","-")),2)</f>
        <v>#REF!</v>
      </c>
      <c r="C20" s="179" t="e">
        <f>ROUND(VALUE(SUBSTITUTE(#REF!,"▲","-")),2)</f>
        <v>#REF!</v>
      </c>
      <c r="D20" s="179" t="e">
        <f>ROUND(VALUE(SUBSTITUTE(#REF!,"▲","-")),2)</f>
        <v>#REF!</v>
      </c>
      <c r="E20" s="179" t="e">
        <f>ROUND(VALUE(SUBSTITUTE(#REF!,"▲","-")),2)</f>
        <v>#REF!</v>
      </c>
      <c r="F20" s="179" t="e">
        <f>ROUND(VALUE(SUBSTITUTE(#REF!,"▲","-")),2)</f>
        <v>#REF!</v>
      </c>
    </row>
    <row r="21" spans="1:11" x14ac:dyDescent="0.2">
      <c r="A21" s="179" t="s">
        <v>40</v>
      </c>
      <c r="B21" s="179" t="e">
        <f>IF(ISNUMBER(VALUE(SUBSTITUTE(#REF!,"▲","-"))),ROUND(VALUE(SUBSTITUTE(#REF!,"▲","-")),2),NA())</f>
        <v>#N/A</v>
      </c>
      <c r="C21" s="179" t="e">
        <f>IF(ISNUMBER(VALUE(SUBSTITUTE(#REF!,"▲","-"))),ROUND(VALUE(SUBSTITUTE(#REF!,"▲","-")),2),NA())</f>
        <v>#N/A</v>
      </c>
      <c r="D21" s="179" t="e">
        <f>IF(ISNUMBER(VALUE(SUBSTITUTE(#REF!,"▲","-"))),ROUND(VALUE(SUBSTITUTE(#REF!,"▲","-")),2),NA())</f>
        <v>#N/A</v>
      </c>
      <c r="E21" s="179" t="e">
        <f>IF(ISNUMBER(VALUE(SUBSTITUTE(#REF!,"▲","-"))),ROUND(VALUE(SUBSTITUTE(#REF!,"▲","-")),2),NA())</f>
        <v>#N/A</v>
      </c>
      <c r="F21" s="179" t="e">
        <f>IF(ISNUMBER(VALUE(SUBSTITUTE(#REF!,"▲","-"))),ROUND(VALUE(SUBSTITUTE(#REF!,"▲","-")),2),NA())</f>
        <v>#N/A</v>
      </c>
    </row>
    <row r="24" spans="1:11" x14ac:dyDescent="0.2">
      <c r="A24" s="149" t="s">
        <v>41</v>
      </c>
    </row>
    <row r="25" spans="1:11" x14ac:dyDescent="0.2">
      <c r="A25" s="180"/>
      <c r="B25" s="180" t="e">
        <f>#REF!</f>
        <v>#REF!</v>
      </c>
      <c r="C25" s="180"/>
      <c r="D25" s="180" t="e">
        <f>#REF!</f>
        <v>#REF!</v>
      </c>
      <c r="E25" s="180"/>
      <c r="F25" s="180" t="e">
        <f>#REF!</f>
        <v>#REF!</v>
      </c>
      <c r="G25" s="180"/>
      <c r="H25" s="180" t="e">
        <f>#REF!</f>
        <v>#REF!</v>
      </c>
      <c r="I25" s="180"/>
      <c r="J25" s="180" t="e">
        <f>#REF!</f>
        <v>#REF!</v>
      </c>
      <c r="K25" s="180"/>
    </row>
    <row r="26" spans="1:11" x14ac:dyDescent="0.2">
      <c r="A26" s="180"/>
      <c r="B26" s="180" t="s">
        <v>42</v>
      </c>
      <c r="C26" s="180" t="s">
        <v>43</v>
      </c>
      <c r="D26" s="180" t="s">
        <v>42</v>
      </c>
      <c r="E26" s="180" t="s">
        <v>43</v>
      </c>
      <c r="F26" s="180" t="s">
        <v>42</v>
      </c>
      <c r="G26" s="180" t="s">
        <v>43</v>
      </c>
      <c r="H26" s="180" t="s">
        <v>42</v>
      </c>
      <c r="I26" s="180" t="s">
        <v>43</v>
      </c>
      <c r="J26" s="180" t="s">
        <v>42</v>
      </c>
      <c r="K26" s="180" t="s">
        <v>43</v>
      </c>
    </row>
    <row r="27" spans="1:11" x14ac:dyDescent="0.2">
      <c r="A27" s="180" t="e">
        <f>IF(#REF!="",NA(),#REF!)</f>
        <v>#REF!</v>
      </c>
      <c r="B27" s="180" t="e">
        <f>IF(ROUND(VALUE(SUBSTITUTE(#REF!,"▲", "-")), 2) &lt; 0, ABS(ROUND(VALUE(SUBSTITUTE(#REF!,"▲", "-")), 2)), NA())</f>
        <v>#REF!</v>
      </c>
      <c r="C27" s="180" t="e">
        <f>IF(ROUND(VALUE(SUBSTITUTE(#REF!,"▲", "-")), 2) &gt;= 0, ABS(ROUND(VALUE(SUBSTITUTE(#REF!,"▲", "-")), 2)), NA())</f>
        <v>#REF!</v>
      </c>
      <c r="D27" s="180" t="e">
        <f>IF(ROUND(VALUE(SUBSTITUTE(#REF!,"▲", "-")), 2) &lt; 0, ABS(ROUND(VALUE(SUBSTITUTE(#REF!,"▲", "-")), 2)), NA())</f>
        <v>#REF!</v>
      </c>
      <c r="E27" s="180" t="e">
        <f>IF(ROUND(VALUE(SUBSTITUTE(#REF!,"▲", "-")), 2) &gt;= 0, ABS(ROUND(VALUE(SUBSTITUTE(#REF!,"▲", "-")), 2)), NA())</f>
        <v>#REF!</v>
      </c>
      <c r="F27" s="180" t="e">
        <f>IF(ROUND(VALUE(SUBSTITUTE(#REF!,"▲", "-")), 2) &lt; 0, ABS(ROUND(VALUE(SUBSTITUTE(#REF!,"▲", "-")), 2)), NA())</f>
        <v>#REF!</v>
      </c>
      <c r="G27" s="180" t="e">
        <f>IF(ROUND(VALUE(SUBSTITUTE(#REF!,"▲", "-")), 2) &gt;= 0, ABS(ROUND(VALUE(SUBSTITUTE(#REF!,"▲", "-")), 2)), NA())</f>
        <v>#REF!</v>
      </c>
      <c r="H27" s="180" t="e">
        <f>IF(ROUND(VALUE(SUBSTITUTE(#REF!,"▲", "-")), 2) &lt; 0, ABS(ROUND(VALUE(SUBSTITUTE(#REF!,"▲", "-")), 2)), NA())</f>
        <v>#REF!</v>
      </c>
      <c r="I27" s="180" t="e">
        <f>IF(ROUND(VALUE(SUBSTITUTE(#REF!,"▲", "-")), 2) &gt;= 0, ABS(ROUND(VALUE(SUBSTITUTE(#REF!,"▲", "-")), 2)), NA())</f>
        <v>#REF!</v>
      </c>
      <c r="J27" s="180" t="e">
        <f>IF(ROUND(VALUE(SUBSTITUTE(#REF!,"▲", "-")), 2) &lt; 0, ABS(ROUND(VALUE(SUBSTITUTE(#REF!,"▲", "-")), 2)), NA())</f>
        <v>#REF!</v>
      </c>
      <c r="K27" s="180" t="e">
        <f>IF(ROUND(VALUE(SUBSTITUTE(#REF!,"▲", "-")), 2) &gt;= 0, ABS(ROUND(VALUE(SUBSTITUTE(#REF!,"▲", "-")), 2)), NA())</f>
        <v>#REF!</v>
      </c>
    </row>
    <row r="28" spans="1:11" x14ac:dyDescent="0.2">
      <c r="A28" s="180" t="e">
        <f>IF(#REF!="",NA(),#REF!)</f>
        <v>#REF!</v>
      </c>
      <c r="B28" s="180" t="e">
        <f>IF(ROUND(VALUE(SUBSTITUTE(#REF!,"▲", "-")), 2) &lt; 0, ABS(ROUND(VALUE(SUBSTITUTE(#REF!,"▲", "-")), 2)), NA())</f>
        <v>#REF!</v>
      </c>
      <c r="C28" s="180" t="e">
        <f>IF(ROUND(VALUE(SUBSTITUTE(#REF!,"▲", "-")), 2) &gt;= 0, ABS(ROUND(VALUE(SUBSTITUTE(#REF!,"▲", "-")), 2)), NA())</f>
        <v>#REF!</v>
      </c>
      <c r="D28" s="180" t="e">
        <f>IF(ROUND(VALUE(SUBSTITUTE(#REF!,"▲", "-")), 2) &lt; 0, ABS(ROUND(VALUE(SUBSTITUTE(#REF!,"▲", "-")), 2)), NA())</f>
        <v>#REF!</v>
      </c>
      <c r="E28" s="180" t="e">
        <f>IF(ROUND(VALUE(SUBSTITUTE(#REF!,"▲", "-")), 2) &gt;= 0, ABS(ROUND(VALUE(SUBSTITUTE(#REF!,"▲", "-")), 2)), NA())</f>
        <v>#REF!</v>
      </c>
      <c r="F28" s="180" t="e">
        <f>IF(ROUND(VALUE(SUBSTITUTE(#REF!,"▲", "-")), 2) &lt; 0, ABS(ROUND(VALUE(SUBSTITUTE(#REF!,"▲", "-")), 2)), NA())</f>
        <v>#REF!</v>
      </c>
      <c r="G28" s="180" t="e">
        <f>IF(ROUND(VALUE(SUBSTITUTE(#REF!,"▲", "-")), 2) &gt;= 0, ABS(ROUND(VALUE(SUBSTITUTE(#REF!,"▲", "-")), 2)), NA())</f>
        <v>#REF!</v>
      </c>
      <c r="H28" s="180" t="e">
        <f>IF(ROUND(VALUE(SUBSTITUTE(#REF!,"▲", "-")), 2) &lt; 0, ABS(ROUND(VALUE(SUBSTITUTE(#REF!,"▲", "-")), 2)), NA())</f>
        <v>#REF!</v>
      </c>
      <c r="I28" s="180" t="e">
        <f>IF(ROUND(VALUE(SUBSTITUTE(#REF!,"▲", "-")), 2) &gt;= 0, ABS(ROUND(VALUE(SUBSTITUTE(#REF!,"▲", "-")), 2)), NA())</f>
        <v>#REF!</v>
      </c>
      <c r="J28" s="180" t="e">
        <f>IF(ROUND(VALUE(SUBSTITUTE(#REF!,"▲", "-")), 2) &lt; 0, ABS(ROUND(VALUE(SUBSTITUTE(#REF!,"▲", "-")), 2)), NA())</f>
        <v>#REF!</v>
      </c>
      <c r="K28" s="180" t="e">
        <f>IF(ROUND(VALUE(SUBSTITUTE(#REF!,"▲", "-")), 2) &gt;= 0, ABS(ROUND(VALUE(SUBSTITUTE(#REF!,"▲", "-")), 2)), NA())</f>
        <v>#REF!</v>
      </c>
    </row>
    <row r="29" spans="1:11" x14ac:dyDescent="0.2">
      <c r="A29" s="180" t="e">
        <f>IF(#REF!="",NA(),#REF!)</f>
        <v>#REF!</v>
      </c>
      <c r="B29" s="180" t="e">
        <f>IF(ROUND(VALUE(SUBSTITUTE(#REF!,"▲", "-")), 2) &lt; 0, ABS(ROUND(VALUE(SUBSTITUTE(#REF!,"▲", "-")), 2)), NA())</f>
        <v>#REF!</v>
      </c>
      <c r="C29" s="180" t="e">
        <f>IF(ROUND(VALUE(SUBSTITUTE(#REF!,"▲", "-")), 2) &gt;= 0, ABS(ROUND(VALUE(SUBSTITUTE(#REF!,"▲", "-")), 2)), NA())</f>
        <v>#REF!</v>
      </c>
      <c r="D29" s="180" t="e">
        <f>IF(ROUND(VALUE(SUBSTITUTE(#REF!,"▲", "-")), 2) &lt; 0, ABS(ROUND(VALUE(SUBSTITUTE(#REF!,"▲", "-")), 2)), NA())</f>
        <v>#REF!</v>
      </c>
      <c r="E29" s="180" t="e">
        <f>IF(ROUND(VALUE(SUBSTITUTE(#REF!,"▲", "-")), 2) &gt;= 0, ABS(ROUND(VALUE(SUBSTITUTE(#REF!,"▲", "-")), 2)), NA())</f>
        <v>#REF!</v>
      </c>
      <c r="F29" s="180" t="e">
        <f>IF(ROUND(VALUE(SUBSTITUTE(#REF!,"▲", "-")), 2) &lt; 0, ABS(ROUND(VALUE(SUBSTITUTE(#REF!,"▲", "-")), 2)), NA())</f>
        <v>#REF!</v>
      </c>
      <c r="G29" s="180" t="e">
        <f>IF(ROUND(VALUE(SUBSTITUTE(#REF!,"▲", "-")), 2) &gt;= 0, ABS(ROUND(VALUE(SUBSTITUTE(#REF!,"▲", "-")), 2)), NA())</f>
        <v>#REF!</v>
      </c>
      <c r="H29" s="180" t="e">
        <f>IF(ROUND(VALUE(SUBSTITUTE(#REF!,"▲", "-")), 2) &lt; 0, ABS(ROUND(VALUE(SUBSTITUTE(#REF!,"▲", "-")), 2)), NA())</f>
        <v>#REF!</v>
      </c>
      <c r="I29" s="180" t="e">
        <f>IF(ROUND(VALUE(SUBSTITUTE(#REF!,"▲", "-")), 2) &gt;= 0, ABS(ROUND(VALUE(SUBSTITUTE(#REF!,"▲", "-")), 2)), NA())</f>
        <v>#REF!</v>
      </c>
      <c r="J29" s="180" t="e">
        <f>IF(ROUND(VALUE(SUBSTITUTE(#REF!,"▲", "-")), 2) &lt; 0, ABS(ROUND(VALUE(SUBSTITUTE(#REF!,"▲", "-")), 2)), NA())</f>
        <v>#REF!</v>
      </c>
      <c r="K29" s="180" t="e">
        <f>IF(ROUND(VALUE(SUBSTITUTE(#REF!,"▲", "-")), 2) &gt;= 0, ABS(ROUND(VALUE(SUBSTITUTE(#REF!,"▲", "-")), 2)), NA())</f>
        <v>#REF!</v>
      </c>
    </row>
    <row r="30" spans="1:11" x14ac:dyDescent="0.2">
      <c r="A30" s="180" t="e">
        <f>IF(#REF!="",NA(),#REF!)</f>
        <v>#REF!</v>
      </c>
      <c r="B30" s="180" t="e">
        <f>IF(ROUND(VALUE(SUBSTITUTE(#REF!,"▲", "-")), 2) &lt; 0, ABS(ROUND(VALUE(SUBSTITUTE(#REF!,"▲", "-")), 2)), NA())</f>
        <v>#REF!</v>
      </c>
      <c r="C30" s="180" t="e">
        <f>IF(ROUND(VALUE(SUBSTITUTE(#REF!,"▲", "-")), 2) &gt;= 0, ABS(ROUND(VALUE(SUBSTITUTE(#REF!,"▲", "-")), 2)), NA())</f>
        <v>#REF!</v>
      </c>
      <c r="D30" s="180" t="e">
        <f>IF(ROUND(VALUE(SUBSTITUTE(#REF!,"▲", "-")), 2) &lt; 0, ABS(ROUND(VALUE(SUBSTITUTE(#REF!,"▲", "-")), 2)), NA())</f>
        <v>#REF!</v>
      </c>
      <c r="E30" s="180" t="e">
        <f>IF(ROUND(VALUE(SUBSTITUTE(#REF!,"▲", "-")), 2) &gt;= 0, ABS(ROUND(VALUE(SUBSTITUTE(#REF!,"▲", "-")), 2)), NA())</f>
        <v>#REF!</v>
      </c>
      <c r="F30" s="180" t="e">
        <f>IF(ROUND(VALUE(SUBSTITUTE(#REF!,"▲", "-")), 2) &lt; 0, ABS(ROUND(VALUE(SUBSTITUTE(#REF!,"▲", "-")), 2)), NA())</f>
        <v>#REF!</v>
      </c>
      <c r="G30" s="180" t="e">
        <f>IF(ROUND(VALUE(SUBSTITUTE(#REF!,"▲", "-")), 2) &gt;= 0, ABS(ROUND(VALUE(SUBSTITUTE(#REF!,"▲", "-")), 2)), NA())</f>
        <v>#REF!</v>
      </c>
      <c r="H30" s="180" t="e">
        <f>IF(ROUND(VALUE(SUBSTITUTE(#REF!,"▲", "-")), 2) &lt; 0, ABS(ROUND(VALUE(SUBSTITUTE(#REF!,"▲", "-")), 2)), NA())</f>
        <v>#REF!</v>
      </c>
      <c r="I30" s="180" t="e">
        <f>IF(ROUND(VALUE(SUBSTITUTE(#REF!,"▲", "-")), 2) &gt;= 0, ABS(ROUND(VALUE(SUBSTITUTE(#REF!,"▲", "-")), 2)), NA())</f>
        <v>#REF!</v>
      </c>
      <c r="J30" s="180" t="e">
        <f>IF(ROUND(VALUE(SUBSTITUTE(#REF!,"▲", "-")), 2) &lt; 0, ABS(ROUND(VALUE(SUBSTITUTE(#REF!,"▲", "-")), 2)), NA())</f>
        <v>#REF!</v>
      </c>
      <c r="K30" s="180" t="e">
        <f>IF(ROUND(VALUE(SUBSTITUTE(#REF!,"▲", "-")), 2) &gt;= 0, ABS(ROUND(VALUE(SUBSTITUTE(#REF!,"▲", "-")), 2)), NA())</f>
        <v>#REF!</v>
      </c>
    </row>
    <row r="31" spans="1:11" x14ac:dyDescent="0.2">
      <c r="A31" s="180" t="e">
        <f>IF(#REF!="",NA(),#REF!)</f>
        <v>#REF!</v>
      </c>
      <c r="B31" s="180" t="e">
        <f>IF(ROUND(VALUE(SUBSTITUTE(#REF!,"▲", "-")), 2) &lt; 0, ABS(ROUND(VALUE(SUBSTITUTE(#REF!,"▲", "-")), 2)), NA())</f>
        <v>#REF!</v>
      </c>
      <c r="C31" s="180" t="e">
        <f>IF(ROUND(VALUE(SUBSTITUTE(#REF!,"▲", "-")), 2) &gt;= 0, ABS(ROUND(VALUE(SUBSTITUTE(#REF!,"▲", "-")), 2)), NA())</f>
        <v>#REF!</v>
      </c>
      <c r="D31" s="180" t="e">
        <f>IF(ROUND(VALUE(SUBSTITUTE(#REF!,"▲", "-")), 2) &lt; 0, ABS(ROUND(VALUE(SUBSTITUTE(#REF!,"▲", "-")), 2)), NA())</f>
        <v>#REF!</v>
      </c>
      <c r="E31" s="180" t="e">
        <f>IF(ROUND(VALUE(SUBSTITUTE(#REF!,"▲", "-")), 2) &gt;= 0, ABS(ROUND(VALUE(SUBSTITUTE(#REF!,"▲", "-")), 2)), NA())</f>
        <v>#REF!</v>
      </c>
      <c r="F31" s="180" t="e">
        <f>IF(ROUND(VALUE(SUBSTITUTE(#REF!,"▲", "-")), 2) &lt; 0, ABS(ROUND(VALUE(SUBSTITUTE(#REF!,"▲", "-")), 2)), NA())</f>
        <v>#REF!</v>
      </c>
      <c r="G31" s="180" t="e">
        <f>IF(ROUND(VALUE(SUBSTITUTE(#REF!,"▲", "-")), 2) &gt;= 0, ABS(ROUND(VALUE(SUBSTITUTE(#REF!,"▲", "-")), 2)), NA())</f>
        <v>#REF!</v>
      </c>
      <c r="H31" s="180" t="e">
        <f>IF(ROUND(VALUE(SUBSTITUTE(#REF!,"▲", "-")), 2) &lt; 0, ABS(ROUND(VALUE(SUBSTITUTE(#REF!,"▲", "-")), 2)), NA())</f>
        <v>#REF!</v>
      </c>
      <c r="I31" s="180" t="e">
        <f>IF(ROUND(VALUE(SUBSTITUTE(#REF!,"▲", "-")), 2) &gt;= 0, ABS(ROUND(VALUE(SUBSTITUTE(#REF!,"▲", "-")), 2)), NA())</f>
        <v>#REF!</v>
      </c>
      <c r="J31" s="180" t="e">
        <f>IF(ROUND(VALUE(SUBSTITUTE(#REF!,"▲", "-")), 2) &lt; 0, ABS(ROUND(VALUE(SUBSTITUTE(#REF!,"▲", "-")), 2)), NA())</f>
        <v>#REF!</v>
      </c>
      <c r="K31" s="180" t="e">
        <f>IF(ROUND(VALUE(SUBSTITUTE(#REF!,"▲", "-")), 2) &gt;= 0, ABS(ROUND(VALUE(SUBSTITUTE(#REF!,"▲", "-")), 2)), NA())</f>
        <v>#REF!</v>
      </c>
    </row>
    <row r="32" spans="1:11" x14ac:dyDescent="0.2">
      <c r="A32" s="180" t="e">
        <f>IF(#REF!="",NA(),#REF!)</f>
        <v>#REF!</v>
      </c>
      <c r="B32" s="180" t="e">
        <f>IF(ROUND(VALUE(SUBSTITUTE(#REF!,"▲", "-")), 2) &lt; 0, ABS(ROUND(VALUE(SUBSTITUTE(#REF!,"▲", "-")), 2)), NA())</f>
        <v>#REF!</v>
      </c>
      <c r="C32" s="180" t="e">
        <f>IF(ROUND(VALUE(SUBSTITUTE(#REF!,"▲", "-")), 2) &gt;= 0, ABS(ROUND(VALUE(SUBSTITUTE(#REF!,"▲", "-")), 2)), NA())</f>
        <v>#REF!</v>
      </c>
      <c r="D32" s="180" t="e">
        <f>IF(ROUND(VALUE(SUBSTITUTE(#REF!,"▲", "-")), 2) &lt; 0, ABS(ROUND(VALUE(SUBSTITUTE(#REF!,"▲", "-")), 2)), NA())</f>
        <v>#REF!</v>
      </c>
      <c r="E32" s="180" t="e">
        <f>IF(ROUND(VALUE(SUBSTITUTE(#REF!,"▲", "-")), 2) &gt;= 0, ABS(ROUND(VALUE(SUBSTITUTE(#REF!,"▲", "-")), 2)), NA())</f>
        <v>#REF!</v>
      </c>
      <c r="F32" s="180" t="e">
        <f>IF(ROUND(VALUE(SUBSTITUTE(#REF!,"▲", "-")), 2) &lt; 0, ABS(ROUND(VALUE(SUBSTITUTE(#REF!,"▲", "-")), 2)), NA())</f>
        <v>#REF!</v>
      </c>
      <c r="G32" s="180" t="e">
        <f>IF(ROUND(VALUE(SUBSTITUTE(#REF!,"▲", "-")), 2) &gt;= 0, ABS(ROUND(VALUE(SUBSTITUTE(#REF!,"▲", "-")), 2)), NA())</f>
        <v>#REF!</v>
      </c>
      <c r="H32" s="180" t="e">
        <f>IF(ROUND(VALUE(SUBSTITUTE(#REF!,"▲", "-")), 2) &lt; 0, ABS(ROUND(VALUE(SUBSTITUTE(#REF!,"▲", "-")), 2)), NA())</f>
        <v>#REF!</v>
      </c>
      <c r="I32" s="180" t="e">
        <f>IF(ROUND(VALUE(SUBSTITUTE(#REF!,"▲", "-")), 2) &gt;= 0, ABS(ROUND(VALUE(SUBSTITUTE(#REF!,"▲", "-")), 2)), NA())</f>
        <v>#REF!</v>
      </c>
      <c r="J32" s="180" t="e">
        <f>IF(ROUND(VALUE(SUBSTITUTE(#REF!,"▲", "-")), 2) &lt; 0, ABS(ROUND(VALUE(SUBSTITUTE(#REF!,"▲", "-")), 2)), NA())</f>
        <v>#REF!</v>
      </c>
      <c r="K32" s="180" t="e">
        <f>IF(ROUND(VALUE(SUBSTITUTE(#REF!,"▲", "-")), 2) &gt;= 0, ABS(ROUND(VALUE(SUBSTITUTE(#REF!,"▲", "-")), 2)), NA())</f>
        <v>#REF!</v>
      </c>
    </row>
    <row r="33" spans="1:16" x14ac:dyDescent="0.2">
      <c r="A33" s="180" t="e">
        <f>IF(#REF!="",NA(),#REF!)</f>
        <v>#REF!</v>
      </c>
      <c r="B33" s="180" t="e">
        <f>IF(ROUND(VALUE(SUBSTITUTE(#REF!,"▲", "-")), 2) &lt; 0, ABS(ROUND(VALUE(SUBSTITUTE(#REF!,"▲", "-")), 2)), NA())</f>
        <v>#REF!</v>
      </c>
      <c r="C33" s="180" t="e">
        <f>IF(ROUND(VALUE(SUBSTITUTE(#REF!,"▲", "-")), 2) &gt;= 0, ABS(ROUND(VALUE(SUBSTITUTE(#REF!,"▲", "-")), 2)), NA())</f>
        <v>#REF!</v>
      </c>
      <c r="D33" s="180" t="e">
        <f>IF(ROUND(VALUE(SUBSTITUTE(#REF!,"▲", "-")), 2) &lt; 0, ABS(ROUND(VALUE(SUBSTITUTE(#REF!,"▲", "-")), 2)), NA())</f>
        <v>#REF!</v>
      </c>
      <c r="E33" s="180" t="e">
        <f>IF(ROUND(VALUE(SUBSTITUTE(#REF!,"▲", "-")), 2) &gt;= 0, ABS(ROUND(VALUE(SUBSTITUTE(#REF!,"▲", "-")), 2)), NA())</f>
        <v>#REF!</v>
      </c>
      <c r="F33" s="180" t="e">
        <f>IF(ROUND(VALUE(SUBSTITUTE(#REF!,"▲", "-")), 2) &lt; 0, ABS(ROUND(VALUE(SUBSTITUTE(#REF!,"▲", "-")), 2)), NA())</f>
        <v>#REF!</v>
      </c>
      <c r="G33" s="180" t="e">
        <f>IF(ROUND(VALUE(SUBSTITUTE(#REF!,"▲", "-")), 2) &gt;= 0, ABS(ROUND(VALUE(SUBSTITUTE(#REF!,"▲", "-")), 2)), NA())</f>
        <v>#REF!</v>
      </c>
      <c r="H33" s="180" t="e">
        <f>IF(ROUND(VALUE(SUBSTITUTE(#REF!,"▲", "-")), 2) &lt; 0, ABS(ROUND(VALUE(SUBSTITUTE(#REF!,"▲", "-")), 2)), NA())</f>
        <v>#REF!</v>
      </c>
      <c r="I33" s="180" t="e">
        <f>IF(ROUND(VALUE(SUBSTITUTE(#REF!,"▲", "-")), 2) &gt;= 0, ABS(ROUND(VALUE(SUBSTITUTE(#REF!,"▲", "-")), 2)), NA())</f>
        <v>#REF!</v>
      </c>
      <c r="J33" s="180" t="e">
        <f>IF(ROUND(VALUE(SUBSTITUTE(#REF!,"▲", "-")), 2) &lt; 0, ABS(ROUND(VALUE(SUBSTITUTE(#REF!,"▲", "-")), 2)), NA())</f>
        <v>#REF!</v>
      </c>
      <c r="K33" s="180" t="e">
        <f>IF(ROUND(VALUE(SUBSTITUTE(#REF!,"▲", "-")), 2) &gt;= 0, ABS(ROUND(VALUE(SUBSTITUTE(#REF!,"▲", "-")), 2)), NA())</f>
        <v>#REF!</v>
      </c>
    </row>
    <row r="34" spans="1:16" x14ac:dyDescent="0.2">
      <c r="A34" s="180" t="e">
        <f>IF(#REF!="",NA(),#REF!)</f>
        <v>#REF!</v>
      </c>
      <c r="B34" s="180" t="e">
        <f>IF(ROUND(VALUE(SUBSTITUTE(#REF!,"▲", "-")), 2) &lt; 0, ABS(ROUND(VALUE(SUBSTITUTE(#REF!,"▲", "-")), 2)), NA())</f>
        <v>#REF!</v>
      </c>
      <c r="C34" s="180" t="e">
        <f>IF(ROUND(VALUE(SUBSTITUTE(#REF!,"▲", "-")), 2) &gt;= 0, ABS(ROUND(VALUE(SUBSTITUTE(#REF!,"▲", "-")), 2)), NA())</f>
        <v>#REF!</v>
      </c>
      <c r="D34" s="180" t="e">
        <f>IF(ROUND(VALUE(SUBSTITUTE(#REF!,"▲", "-")), 2) &lt; 0, ABS(ROUND(VALUE(SUBSTITUTE(#REF!,"▲", "-")), 2)), NA())</f>
        <v>#REF!</v>
      </c>
      <c r="E34" s="180" t="e">
        <f>IF(ROUND(VALUE(SUBSTITUTE(#REF!,"▲", "-")), 2) &gt;= 0, ABS(ROUND(VALUE(SUBSTITUTE(#REF!,"▲", "-")), 2)), NA())</f>
        <v>#REF!</v>
      </c>
      <c r="F34" s="180" t="e">
        <f>IF(ROUND(VALUE(SUBSTITUTE(#REF!,"▲", "-")), 2) &lt; 0, ABS(ROUND(VALUE(SUBSTITUTE(#REF!,"▲", "-")), 2)), NA())</f>
        <v>#REF!</v>
      </c>
      <c r="G34" s="180" t="e">
        <f>IF(ROUND(VALUE(SUBSTITUTE(#REF!,"▲", "-")), 2) &gt;= 0, ABS(ROUND(VALUE(SUBSTITUTE(#REF!,"▲", "-")), 2)), NA())</f>
        <v>#REF!</v>
      </c>
      <c r="H34" s="180" t="e">
        <f>IF(ROUND(VALUE(SUBSTITUTE(#REF!,"▲", "-")), 2) &lt; 0, ABS(ROUND(VALUE(SUBSTITUTE(#REF!,"▲", "-")), 2)), NA())</f>
        <v>#REF!</v>
      </c>
      <c r="I34" s="180" t="e">
        <f>IF(ROUND(VALUE(SUBSTITUTE(#REF!,"▲", "-")), 2) &gt;= 0, ABS(ROUND(VALUE(SUBSTITUTE(#REF!,"▲", "-")), 2)), NA())</f>
        <v>#REF!</v>
      </c>
      <c r="J34" s="180" t="e">
        <f>IF(ROUND(VALUE(SUBSTITUTE(#REF!,"▲", "-")), 2) &lt; 0, ABS(ROUND(VALUE(SUBSTITUTE(#REF!,"▲", "-")), 2)), NA())</f>
        <v>#REF!</v>
      </c>
      <c r="K34" s="180" t="e">
        <f>IF(ROUND(VALUE(SUBSTITUTE(#REF!,"▲", "-")), 2) &gt;= 0, ABS(ROUND(VALUE(SUBSTITUTE(#REF!,"▲", "-")), 2)), NA())</f>
        <v>#REF!</v>
      </c>
    </row>
    <row r="35" spans="1:16" x14ac:dyDescent="0.2">
      <c r="A35" s="180" t="e">
        <f>IF(#REF!="",NA(),#REF!)</f>
        <v>#REF!</v>
      </c>
      <c r="B35" s="180" t="e">
        <f>IF(ROUND(VALUE(SUBSTITUTE(#REF!,"▲", "-")), 2) &lt; 0, ABS(ROUND(VALUE(SUBSTITUTE(#REF!,"▲", "-")), 2)), NA())</f>
        <v>#REF!</v>
      </c>
      <c r="C35" s="180" t="e">
        <f>IF(ROUND(VALUE(SUBSTITUTE(#REF!,"▲", "-")), 2) &gt;= 0, ABS(ROUND(VALUE(SUBSTITUTE(#REF!,"▲", "-")), 2)), NA())</f>
        <v>#REF!</v>
      </c>
      <c r="D35" s="180" t="e">
        <f>IF(ROUND(VALUE(SUBSTITUTE(#REF!,"▲", "-")), 2) &lt; 0, ABS(ROUND(VALUE(SUBSTITUTE(#REF!,"▲", "-")), 2)), NA())</f>
        <v>#REF!</v>
      </c>
      <c r="E35" s="180" t="e">
        <f>IF(ROUND(VALUE(SUBSTITUTE(#REF!,"▲", "-")), 2) &gt;= 0, ABS(ROUND(VALUE(SUBSTITUTE(#REF!,"▲", "-")), 2)), NA())</f>
        <v>#REF!</v>
      </c>
      <c r="F35" s="180" t="e">
        <f>IF(ROUND(VALUE(SUBSTITUTE(#REF!,"▲", "-")), 2) &lt; 0, ABS(ROUND(VALUE(SUBSTITUTE(#REF!,"▲", "-")), 2)), NA())</f>
        <v>#REF!</v>
      </c>
      <c r="G35" s="180" t="e">
        <f>IF(ROUND(VALUE(SUBSTITUTE(#REF!,"▲", "-")), 2) &gt;= 0, ABS(ROUND(VALUE(SUBSTITUTE(#REF!,"▲", "-")), 2)), NA())</f>
        <v>#REF!</v>
      </c>
      <c r="H35" s="180" t="e">
        <f>IF(ROUND(VALUE(SUBSTITUTE(#REF!,"▲", "-")), 2) &lt; 0, ABS(ROUND(VALUE(SUBSTITUTE(#REF!,"▲", "-")), 2)), NA())</f>
        <v>#REF!</v>
      </c>
      <c r="I35" s="180" t="e">
        <f>IF(ROUND(VALUE(SUBSTITUTE(#REF!,"▲", "-")), 2) &gt;= 0, ABS(ROUND(VALUE(SUBSTITUTE(#REF!,"▲", "-")), 2)), NA())</f>
        <v>#REF!</v>
      </c>
      <c r="J35" s="180" t="e">
        <f>IF(ROUND(VALUE(SUBSTITUTE(#REF!,"▲", "-")), 2) &lt; 0, ABS(ROUND(VALUE(SUBSTITUTE(#REF!,"▲", "-")), 2)), NA())</f>
        <v>#REF!</v>
      </c>
      <c r="K35" s="180" t="e">
        <f>IF(ROUND(VALUE(SUBSTITUTE(#REF!,"▲", "-")), 2) &gt;= 0, ABS(ROUND(VALUE(SUBSTITUTE(#REF!,"▲", "-")), 2)), NA())</f>
        <v>#REF!</v>
      </c>
    </row>
    <row r="36" spans="1:16" x14ac:dyDescent="0.2">
      <c r="A36" s="180" t="e">
        <f>IF(#REF!="",NA(),#REF!)</f>
        <v>#REF!</v>
      </c>
      <c r="B36" s="180" t="e">
        <f>IF(ROUND(VALUE(SUBSTITUTE(#REF!,"▲", "-")), 2) &lt; 0, ABS(ROUND(VALUE(SUBSTITUTE(#REF!,"▲", "-")), 2)), NA())</f>
        <v>#REF!</v>
      </c>
      <c r="C36" s="180" t="e">
        <f>IF(ROUND(VALUE(SUBSTITUTE(#REF!,"▲", "-")), 2) &gt;= 0, ABS(ROUND(VALUE(SUBSTITUTE(#REF!,"▲", "-")), 2)), NA())</f>
        <v>#REF!</v>
      </c>
      <c r="D36" s="180" t="e">
        <f>IF(ROUND(VALUE(SUBSTITUTE(#REF!,"▲", "-")), 2) &lt; 0, ABS(ROUND(VALUE(SUBSTITUTE(#REF!,"▲", "-")), 2)), NA())</f>
        <v>#REF!</v>
      </c>
      <c r="E36" s="180" t="e">
        <f>IF(ROUND(VALUE(SUBSTITUTE(#REF!,"▲", "-")), 2) &gt;= 0, ABS(ROUND(VALUE(SUBSTITUTE(#REF!,"▲", "-")), 2)), NA())</f>
        <v>#REF!</v>
      </c>
      <c r="F36" s="180" t="e">
        <f>IF(ROUND(VALUE(SUBSTITUTE(#REF!,"▲", "-")), 2) &lt; 0, ABS(ROUND(VALUE(SUBSTITUTE(#REF!,"▲", "-")), 2)), NA())</f>
        <v>#REF!</v>
      </c>
      <c r="G36" s="180" t="e">
        <f>IF(ROUND(VALUE(SUBSTITUTE(#REF!,"▲", "-")), 2) &gt;= 0, ABS(ROUND(VALUE(SUBSTITUTE(#REF!,"▲", "-")), 2)), NA())</f>
        <v>#REF!</v>
      </c>
      <c r="H36" s="180" t="e">
        <f>IF(ROUND(VALUE(SUBSTITUTE(#REF!,"▲", "-")), 2) &lt; 0, ABS(ROUND(VALUE(SUBSTITUTE(#REF!,"▲", "-")), 2)), NA())</f>
        <v>#REF!</v>
      </c>
      <c r="I36" s="180" t="e">
        <f>IF(ROUND(VALUE(SUBSTITUTE(#REF!,"▲", "-")), 2) &gt;= 0, ABS(ROUND(VALUE(SUBSTITUTE(#REF!,"▲", "-")), 2)), NA())</f>
        <v>#REF!</v>
      </c>
      <c r="J36" s="180" t="e">
        <f>IF(ROUND(VALUE(SUBSTITUTE(#REF!,"▲", "-")), 2) &lt; 0, ABS(ROUND(VALUE(SUBSTITUTE(#REF!,"▲", "-")), 2)), NA())</f>
        <v>#REF!</v>
      </c>
      <c r="K36" s="180" t="e">
        <f>IF(ROUND(VALUE(SUBSTITUTE(#REF!,"▲", "-")), 2) &gt;= 0, ABS(ROUND(VALUE(SUBSTITUTE(#REF!,"▲", "-")), 2)), NA())</f>
        <v>#REF!</v>
      </c>
    </row>
    <row r="39" spans="1:16" x14ac:dyDescent="0.2">
      <c r="A39" s="149" t="s">
        <v>44</v>
      </c>
    </row>
    <row r="40" spans="1:16" x14ac:dyDescent="0.2">
      <c r="A40" s="181"/>
      <c r="B40" s="181" t="e">
        <f>#REF!</f>
        <v>#REF!</v>
      </c>
      <c r="C40" s="181"/>
      <c r="D40" s="181"/>
      <c r="E40" s="181" t="e">
        <f>#REF!</f>
        <v>#REF!</v>
      </c>
      <c r="F40" s="181"/>
      <c r="G40" s="181"/>
      <c r="H40" s="181" t="e">
        <f>#REF!</f>
        <v>#REF!</v>
      </c>
      <c r="I40" s="181"/>
      <c r="J40" s="181"/>
      <c r="K40" s="181" t="e">
        <f>#REF!</f>
        <v>#REF!</v>
      </c>
      <c r="L40" s="181"/>
      <c r="M40" s="181"/>
      <c r="N40" s="181" t="e">
        <f>#REF!</f>
        <v>#REF!</v>
      </c>
      <c r="O40" s="181"/>
      <c r="P40" s="181"/>
    </row>
    <row r="41" spans="1:16" x14ac:dyDescent="0.2">
      <c r="A41" s="181"/>
      <c r="B41" s="181" t="s">
        <v>45</v>
      </c>
      <c r="C41" s="181"/>
      <c r="D41" s="181" t="s">
        <v>46</v>
      </c>
      <c r="E41" s="181" t="s">
        <v>45</v>
      </c>
      <c r="F41" s="181"/>
      <c r="G41" s="181" t="s">
        <v>46</v>
      </c>
      <c r="H41" s="181" t="s">
        <v>45</v>
      </c>
      <c r="I41" s="181"/>
      <c r="J41" s="181" t="s">
        <v>46</v>
      </c>
      <c r="K41" s="181" t="s">
        <v>45</v>
      </c>
      <c r="L41" s="181"/>
      <c r="M41" s="181" t="s">
        <v>46</v>
      </c>
      <c r="N41" s="181" t="s">
        <v>45</v>
      </c>
      <c r="O41" s="181"/>
      <c r="P41" s="181" t="s">
        <v>46</v>
      </c>
    </row>
    <row r="42" spans="1:16" x14ac:dyDescent="0.2">
      <c r="A42" s="181" t="s">
        <v>47</v>
      </c>
      <c r="B42" s="181"/>
      <c r="C42" s="181"/>
      <c r="D42" s="181" t="e">
        <f>#REF!</f>
        <v>#REF!</v>
      </c>
      <c r="E42" s="181"/>
      <c r="F42" s="181"/>
      <c r="G42" s="181" t="e">
        <f>#REF!</f>
        <v>#REF!</v>
      </c>
      <c r="H42" s="181"/>
      <c r="I42" s="181"/>
      <c r="J42" s="181" t="e">
        <f>#REF!</f>
        <v>#REF!</v>
      </c>
      <c r="K42" s="181"/>
      <c r="L42" s="181"/>
      <c r="M42" s="181" t="e">
        <f>#REF!</f>
        <v>#REF!</v>
      </c>
      <c r="N42" s="181"/>
      <c r="O42" s="181"/>
      <c r="P42" s="181" t="e">
        <f>#REF!</f>
        <v>#REF!</v>
      </c>
    </row>
    <row r="43" spans="1:16" x14ac:dyDescent="0.2">
      <c r="A43" s="181" t="s">
        <v>48</v>
      </c>
      <c r="B43" s="181" t="e">
        <f>#REF!</f>
        <v>#REF!</v>
      </c>
      <c r="C43" s="181"/>
      <c r="D43" s="181"/>
      <c r="E43" s="181" t="e">
        <f>#REF!</f>
        <v>#REF!</v>
      </c>
      <c r="F43" s="181"/>
      <c r="G43" s="181"/>
      <c r="H43" s="181" t="e">
        <f>#REF!</f>
        <v>#REF!</v>
      </c>
      <c r="I43" s="181"/>
      <c r="J43" s="181"/>
      <c r="K43" s="181" t="e">
        <f>#REF!</f>
        <v>#REF!</v>
      </c>
      <c r="L43" s="181"/>
      <c r="M43" s="181"/>
      <c r="N43" s="181" t="e">
        <f>#REF!</f>
        <v>#REF!</v>
      </c>
      <c r="O43" s="181"/>
      <c r="P43" s="181"/>
    </row>
    <row r="44" spans="1:16" x14ac:dyDescent="0.2">
      <c r="A44" s="181" t="s">
        <v>49</v>
      </c>
      <c r="B44" s="181" t="e">
        <f>#REF!</f>
        <v>#REF!</v>
      </c>
      <c r="C44" s="181"/>
      <c r="D44" s="181"/>
      <c r="E44" s="181" t="e">
        <f>#REF!</f>
        <v>#REF!</v>
      </c>
      <c r="F44" s="181"/>
      <c r="G44" s="181"/>
      <c r="H44" s="181" t="e">
        <f>#REF!</f>
        <v>#REF!</v>
      </c>
      <c r="I44" s="181"/>
      <c r="J44" s="181"/>
      <c r="K44" s="181" t="e">
        <f>#REF!</f>
        <v>#REF!</v>
      </c>
      <c r="L44" s="181"/>
      <c r="M44" s="181"/>
      <c r="N44" s="181" t="e">
        <f>#REF!</f>
        <v>#REF!</v>
      </c>
      <c r="O44" s="181"/>
      <c r="P44" s="181"/>
    </row>
    <row r="45" spans="1:16" x14ac:dyDescent="0.2">
      <c r="A45" s="181" t="s">
        <v>50</v>
      </c>
      <c r="B45" s="181" t="e">
        <f>#REF!</f>
        <v>#REF!</v>
      </c>
      <c r="C45" s="181"/>
      <c r="D45" s="181"/>
      <c r="E45" s="181" t="e">
        <f>#REF!</f>
        <v>#REF!</v>
      </c>
      <c r="F45" s="181"/>
      <c r="G45" s="181"/>
      <c r="H45" s="181" t="e">
        <f>#REF!</f>
        <v>#REF!</v>
      </c>
      <c r="I45" s="181"/>
      <c r="J45" s="181"/>
      <c r="K45" s="181" t="e">
        <f>#REF!</f>
        <v>#REF!</v>
      </c>
      <c r="L45" s="181"/>
      <c r="M45" s="181"/>
      <c r="N45" s="181" t="e">
        <f>#REF!</f>
        <v>#REF!</v>
      </c>
      <c r="O45" s="181"/>
      <c r="P45" s="181"/>
    </row>
    <row r="46" spans="1:16" x14ac:dyDescent="0.2">
      <c r="A46" s="181" t="s">
        <v>51</v>
      </c>
      <c r="B46" s="181" t="e">
        <f>#REF!</f>
        <v>#REF!</v>
      </c>
      <c r="C46" s="181"/>
      <c r="D46" s="181"/>
      <c r="E46" s="181" t="e">
        <f>#REF!</f>
        <v>#REF!</v>
      </c>
      <c r="F46" s="181"/>
      <c r="G46" s="181"/>
      <c r="H46" s="181" t="e">
        <f>#REF!</f>
        <v>#REF!</v>
      </c>
      <c r="I46" s="181"/>
      <c r="J46" s="181"/>
      <c r="K46" s="181" t="e">
        <f>#REF!</f>
        <v>#REF!</v>
      </c>
      <c r="L46" s="181"/>
      <c r="M46" s="181"/>
      <c r="N46" s="181" t="e">
        <f>#REF!</f>
        <v>#REF!</v>
      </c>
      <c r="O46" s="181"/>
      <c r="P46" s="181"/>
    </row>
    <row r="47" spans="1:16" x14ac:dyDescent="0.2">
      <c r="A47" s="181" t="s">
        <v>52</v>
      </c>
      <c r="B47" s="181" t="e">
        <f>#REF!</f>
        <v>#REF!</v>
      </c>
      <c r="C47" s="181"/>
      <c r="D47" s="181"/>
      <c r="E47" s="181" t="e">
        <f>#REF!</f>
        <v>#REF!</v>
      </c>
      <c r="F47" s="181"/>
      <c r="G47" s="181"/>
      <c r="H47" s="181" t="e">
        <f>#REF!</f>
        <v>#REF!</v>
      </c>
      <c r="I47" s="181"/>
      <c r="J47" s="181"/>
      <c r="K47" s="181" t="e">
        <f>#REF!</f>
        <v>#REF!</v>
      </c>
      <c r="L47" s="181"/>
      <c r="M47" s="181"/>
      <c r="N47" s="181" t="e">
        <f>#REF!</f>
        <v>#REF!</v>
      </c>
      <c r="O47" s="181"/>
      <c r="P47" s="181"/>
    </row>
    <row r="48" spans="1:16" x14ac:dyDescent="0.2">
      <c r="A48" s="181" t="s">
        <v>53</v>
      </c>
      <c r="B48" s="181" t="e">
        <f>#REF!</f>
        <v>#REF!</v>
      </c>
      <c r="C48" s="181"/>
      <c r="D48" s="181"/>
      <c r="E48" s="181" t="e">
        <f>#REF!</f>
        <v>#REF!</v>
      </c>
      <c r="F48" s="181"/>
      <c r="G48" s="181"/>
      <c r="H48" s="181" t="e">
        <f>#REF!</f>
        <v>#REF!</v>
      </c>
      <c r="I48" s="181"/>
      <c r="J48" s="181"/>
      <c r="K48" s="181" t="e">
        <f>#REF!</f>
        <v>#REF!</v>
      </c>
      <c r="L48" s="181"/>
      <c r="M48" s="181"/>
      <c r="N48" s="181" t="e">
        <f>#REF!</f>
        <v>#REF!</v>
      </c>
      <c r="O48" s="181"/>
      <c r="P48" s="181"/>
    </row>
    <row r="49" spans="1:16" x14ac:dyDescent="0.2">
      <c r="A49" s="181" t="s">
        <v>54</v>
      </c>
      <c r="B49" s="181" t="e">
        <f>#REF!</f>
        <v>#REF!</v>
      </c>
      <c r="C49" s="181"/>
      <c r="D49" s="181"/>
      <c r="E49" s="181" t="e">
        <f>#REF!</f>
        <v>#REF!</v>
      </c>
      <c r="F49" s="181"/>
      <c r="G49" s="181"/>
      <c r="H49" s="181" t="e">
        <f>#REF!</f>
        <v>#REF!</v>
      </c>
      <c r="I49" s="181"/>
      <c r="J49" s="181"/>
      <c r="K49" s="181" t="e">
        <f>#REF!</f>
        <v>#REF!</v>
      </c>
      <c r="L49" s="181"/>
      <c r="M49" s="181"/>
      <c r="N49" s="181" t="e">
        <f>#REF!</f>
        <v>#REF!</v>
      </c>
      <c r="O49" s="181"/>
      <c r="P49" s="181"/>
    </row>
    <row r="50" spans="1:16" x14ac:dyDescent="0.2">
      <c r="A50" s="181" t="s">
        <v>55</v>
      </c>
      <c r="B50" s="181" t="e">
        <f>NA()</f>
        <v>#N/A</v>
      </c>
      <c r="C50" s="181" t="e">
        <f>IF(ISNUMBER(#REF!),#REF!,NA())</f>
        <v>#N/A</v>
      </c>
      <c r="D50" s="181" t="e">
        <f>NA()</f>
        <v>#N/A</v>
      </c>
      <c r="E50" s="181" t="e">
        <f>NA()</f>
        <v>#N/A</v>
      </c>
      <c r="F50" s="181" t="e">
        <f>IF(ISNUMBER(#REF!),#REF!,NA())</f>
        <v>#N/A</v>
      </c>
      <c r="G50" s="181" t="e">
        <f>NA()</f>
        <v>#N/A</v>
      </c>
      <c r="H50" s="181" t="e">
        <f>NA()</f>
        <v>#N/A</v>
      </c>
      <c r="I50" s="181" t="e">
        <f>IF(ISNUMBER(#REF!),#REF!,NA())</f>
        <v>#N/A</v>
      </c>
      <c r="J50" s="181" t="e">
        <f>NA()</f>
        <v>#N/A</v>
      </c>
      <c r="K50" s="181" t="e">
        <f>NA()</f>
        <v>#N/A</v>
      </c>
      <c r="L50" s="181" t="e">
        <f>IF(ISNUMBER(#REF!),#REF!,NA())</f>
        <v>#N/A</v>
      </c>
      <c r="M50" s="181" t="e">
        <f>NA()</f>
        <v>#N/A</v>
      </c>
      <c r="N50" s="181" t="e">
        <f>NA()</f>
        <v>#N/A</v>
      </c>
      <c r="O50" s="181" t="e">
        <f>IF(ISNUMBER(#REF!),#REF!,NA())</f>
        <v>#N/A</v>
      </c>
      <c r="P50" s="181" t="e">
        <f>NA()</f>
        <v>#N/A</v>
      </c>
    </row>
    <row r="53" spans="1:16" x14ac:dyDescent="0.2">
      <c r="A53" s="149" t="s">
        <v>56</v>
      </c>
    </row>
    <row r="54" spans="1:16" x14ac:dyDescent="0.2">
      <c r="A54" s="180"/>
      <c r="B54" s="180" t="e">
        <f>#REF!</f>
        <v>#REF!</v>
      </c>
      <c r="C54" s="180"/>
      <c r="D54" s="180"/>
      <c r="E54" s="180" t="e">
        <f>#REF!</f>
        <v>#REF!</v>
      </c>
      <c r="F54" s="180"/>
      <c r="G54" s="180"/>
      <c r="H54" s="180" t="e">
        <f>#REF!</f>
        <v>#REF!</v>
      </c>
      <c r="I54" s="180"/>
      <c r="J54" s="180"/>
      <c r="K54" s="180" t="e">
        <f>#REF!</f>
        <v>#REF!</v>
      </c>
      <c r="L54" s="180"/>
      <c r="M54" s="180"/>
      <c r="N54" s="180" t="e">
        <f>#REF!</f>
        <v>#REF!</v>
      </c>
      <c r="O54" s="180"/>
      <c r="P54" s="180"/>
    </row>
    <row r="55" spans="1:16" x14ac:dyDescent="0.2">
      <c r="A55" s="180"/>
      <c r="B55" s="180" t="s">
        <v>57</v>
      </c>
      <c r="C55" s="180"/>
      <c r="D55" s="180" t="s">
        <v>58</v>
      </c>
      <c r="E55" s="180" t="s">
        <v>57</v>
      </c>
      <c r="F55" s="180"/>
      <c r="G55" s="180" t="s">
        <v>58</v>
      </c>
      <c r="H55" s="180" t="s">
        <v>57</v>
      </c>
      <c r="I55" s="180"/>
      <c r="J55" s="180" t="s">
        <v>58</v>
      </c>
      <c r="K55" s="180" t="s">
        <v>57</v>
      </c>
      <c r="L55" s="180"/>
      <c r="M55" s="180" t="s">
        <v>58</v>
      </c>
      <c r="N55" s="180" t="s">
        <v>57</v>
      </c>
      <c r="O55" s="180"/>
      <c r="P55" s="180" t="s">
        <v>58</v>
      </c>
    </row>
    <row r="56" spans="1:16" x14ac:dyDescent="0.2">
      <c r="A56" s="180" t="s">
        <v>29</v>
      </c>
      <c r="B56" s="180"/>
      <c r="C56" s="180"/>
      <c r="D56" s="180" t="e">
        <f>#REF!</f>
        <v>#REF!</v>
      </c>
      <c r="E56" s="180"/>
      <c r="F56" s="180"/>
      <c r="G56" s="180" t="e">
        <f>#REF!</f>
        <v>#REF!</v>
      </c>
      <c r="H56" s="180"/>
      <c r="I56" s="180"/>
      <c r="J56" s="180" t="e">
        <f>#REF!</f>
        <v>#REF!</v>
      </c>
      <c r="K56" s="180"/>
      <c r="L56" s="180"/>
      <c r="M56" s="180" t="e">
        <f>#REF!</f>
        <v>#REF!</v>
      </c>
      <c r="N56" s="180"/>
      <c r="O56" s="180"/>
      <c r="P56" s="180" t="e">
        <f>#REF!</f>
        <v>#REF!</v>
      </c>
    </row>
    <row r="57" spans="1:16" x14ac:dyDescent="0.2">
      <c r="A57" s="180" t="s">
        <v>28</v>
      </c>
      <c r="B57" s="180"/>
      <c r="C57" s="180"/>
      <c r="D57" s="180" t="e">
        <f>#REF!</f>
        <v>#REF!</v>
      </c>
      <c r="E57" s="180"/>
      <c r="F57" s="180"/>
      <c r="G57" s="180" t="e">
        <f>#REF!</f>
        <v>#REF!</v>
      </c>
      <c r="H57" s="180"/>
      <c r="I57" s="180"/>
      <c r="J57" s="180" t="e">
        <f>#REF!</f>
        <v>#REF!</v>
      </c>
      <c r="K57" s="180"/>
      <c r="L57" s="180"/>
      <c r="M57" s="180" t="e">
        <f>#REF!</f>
        <v>#REF!</v>
      </c>
      <c r="N57" s="180"/>
      <c r="O57" s="180"/>
      <c r="P57" s="180" t="e">
        <f>#REF!</f>
        <v>#REF!</v>
      </c>
    </row>
    <row r="58" spans="1:16" x14ac:dyDescent="0.2">
      <c r="A58" s="180" t="s">
        <v>27</v>
      </c>
      <c r="B58" s="180"/>
      <c r="C58" s="180"/>
      <c r="D58" s="180" t="e">
        <f>#REF!</f>
        <v>#REF!</v>
      </c>
      <c r="E58" s="180"/>
      <c r="F58" s="180"/>
      <c r="G58" s="180" t="e">
        <f>#REF!</f>
        <v>#REF!</v>
      </c>
      <c r="H58" s="180"/>
      <c r="I58" s="180"/>
      <c r="J58" s="180" t="e">
        <f>#REF!</f>
        <v>#REF!</v>
      </c>
      <c r="K58" s="180"/>
      <c r="L58" s="180"/>
      <c r="M58" s="180" t="e">
        <f>#REF!</f>
        <v>#REF!</v>
      </c>
      <c r="N58" s="180"/>
      <c r="O58" s="180"/>
      <c r="P58" s="180" t="e">
        <f>#REF!</f>
        <v>#REF!</v>
      </c>
    </row>
    <row r="59" spans="1:16" x14ac:dyDescent="0.2">
      <c r="A59" s="180" t="s">
        <v>26</v>
      </c>
      <c r="B59" s="180" t="e">
        <f>#REF!</f>
        <v>#REF!</v>
      </c>
      <c r="C59" s="180"/>
      <c r="D59" s="180"/>
      <c r="E59" s="180" t="e">
        <f>#REF!</f>
        <v>#REF!</v>
      </c>
      <c r="F59" s="180"/>
      <c r="G59" s="180"/>
      <c r="H59" s="180" t="e">
        <f>#REF!</f>
        <v>#REF!</v>
      </c>
      <c r="I59" s="180"/>
      <c r="J59" s="180"/>
      <c r="K59" s="180" t="e">
        <f>#REF!</f>
        <v>#REF!</v>
      </c>
      <c r="L59" s="180"/>
      <c r="M59" s="180"/>
      <c r="N59" s="180" t="e">
        <f>#REF!</f>
        <v>#REF!</v>
      </c>
      <c r="O59" s="180"/>
      <c r="P59" s="180"/>
    </row>
    <row r="60" spans="1:16" x14ac:dyDescent="0.2">
      <c r="A60" s="180" t="s">
        <v>25</v>
      </c>
      <c r="B60" s="180" t="e">
        <f>#REF!</f>
        <v>#REF!</v>
      </c>
      <c r="C60" s="180"/>
      <c r="D60" s="180"/>
      <c r="E60" s="180" t="e">
        <f>#REF!</f>
        <v>#REF!</v>
      </c>
      <c r="F60" s="180"/>
      <c r="G60" s="180"/>
      <c r="H60" s="180" t="e">
        <f>#REF!</f>
        <v>#REF!</v>
      </c>
      <c r="I60" s="180"/>
      <c r="J60" s="180"/>
      <c r="K60" s="180" t="e">
        <f>#REF!</f>
        <v>#REF!</v>
      </c>
      <c r="L60" s="180"/>
      <c r="M60" s="180"/>
      <c r="N60" s="180" t="e">
        <f>#REF!</f>
        <v>#REF!</v>
      </c>
      <c r="O60" s="180"/>
      <c r="P60" s="180"/>
    </row>
    <row r="61" spans="1:16" x14ac:dyDescent="0.2">
      <c r="A61" s="180" t="s">
        <v>24</v>
      </c>
      <c r="B61" s="180" t="e">
        <f>#REF!</f>
        <v>#REF!</v>
      </c>
      <c r="C61" s="180"/>
      <c r="D61" s="180"/>
      <c r="E61" s="180" t="e">
        <f>#REF!</f>
        <v>#REF!</v>
      </c>
      <c r="F61" s="180"/>
      <c r="G61" s="180"/>
      <c r="H61" s="180" t="e">
        <f>#REF!</f>
        <v>#REF!</v>
      </c>
      <c r="I61" s="180"/>
      <c r="J61" s="180"/>
      <c r="K61" s="180" t="e">
        <f>#REF!</f>
        <v>#REF!</v>
      </c>
      <c r="L61" s="180"/>
      <c r="M61" s="180"/>
      <c r="N61" s="180" t="e">
        <f>#REF!</f>
        <v>#REF!</v>
      </c>
      <c r="O61" s="180"/>
      <c r="P61" s="180"/>
    </row>
    <row r="62" spans="1:16" x14ac:dyDescent="0.2">
      <c r="A62" s="180" t="s">
        <v>23</v>
      </c>
      <c r="B62" s="180" t="e">
        <f>#REF!</f>
        <v>#REF!</v>
      </c>
      <c r="C62" s="180"/>
      <c r="D62" s="180"/>
      <c r="E62" s="180" t="e">
        <f>#REF!</f>
        <v>#REF!</v>
      </c>
      <c r="F62" s="180"/>
      <c r="G62" s="180"/>
      <c r="H62" s="180" t="e">
        <f>#REF!</f>
        <v>#REF!</v>
      </c>
      <c r="I62" s="180"/>
      <c r="J62" s="180"/>
      <c r="K62" s="180" t="e">
        <f>#REF!</f>
        <v>#REF!</v>
      </c>
      <c r="L62" s="180"/>
      <c r="M62" s="180"/>
      <c r="N62" s="180" t="e">
        <f>#REF!</f>
        <v>#REF!</v>
      </c>
      <c r="O62" s="180"/>
      <c r="P62" s="180"/>
    </row>
    <row r="63" spans="1:16" x14ac:dyDescent="0.2">
      <c r="A63" s="180" t="s">
        <v>22</v>
      </c>
      <c r="B63" s="180" t="e">
        <f>#REF!</f>
        <v>#REF!</v>
      </c>
      <c r="C63" s="180"/>
      <c r="D63" s="180"/>
      <c r="E63" s="180" t="e">
        <f>#REF!</f>
        <v>#REF!</v>
      </c>
      <c r="F63" s="180"/>
      <c r="G63" s="180"/>
      <c r="H63" s="180" t="e">
        <f>#REF!</f>
        <v>#REF!</v>
      </c>
      <c r="I63" s="180"/>
      <c r="J63" s="180"/>
      <c r="K63" s="180" t="e">
        <f>#REF!</f>
        <v>#REF!</v>
      </c>
      <c r="L63" s="180"/>
      <c r="M63" s="180"/>
      <c r="N63" s="180" t="e">
        <f>#REF!</f>
        <v>#REF!</v>
      </c>
      <c r="O63" s="180"/>
      <c r="P63" s="180"/>
    </row>
    <row r="64" spans="1:16" x14ac:dyDescent="0.2">
      <c r="A64" s="180" t="s">
        <v>21</v>
      </c>
      <c r="B64" s="180" t="e">
        <f>#REF!</f>
        <v>#REF!</v>
      </c>
      <c r="C64" s="180"/>
      <c r="D64" s="180"/>
      <c r="E64" s="180" t="e">
        <f>#REF!</f>
        <v>#REF!</v>
      </c>
      <c r="F64" s="180"/>
      <c r="G64" s="180"/>
      <c r="H64" s="180" t="e">
        <f>#REF!</f>
        <v>#REF!</v>
      </c>
      <c r="I64" s="180"/>
      <c r="J64" s="180"/>
      <c r="K64" s="180" t="e">
        <f>#REF!</f>
        <v>#REF!</v>
      </c>
      <c r="L64" s="180"/>
      <c r="M64" s="180"/>
      <c r="N64" s="180" t="e">
        <f>#REF!</f>
        <v>#REF!</v>
      </c>
      <c r="O64" s="180"/>
      <c r="P64" s="180"/>
    </row>
    <row r="65" spans="1:16" x14ac:dyDescent="0.2">
      <c r="A65" s="180" t="s">
        <v>20</v>
      </c>
      <c r="B65" s="180" t="e">
        <f>#REF!</f>
        <v>#REF!</v>
      </c>
      <c r="C65" s="180"/>
      <c r="D65" s="180"/>
      <c r="E65" s="180" t="e">
        <f>#REF!</f>
        <v>#REF!</v>
      </c>
      <c r="F65" s="180"/>
      <c r="G65" s="180"/>
      <c r="H65" s="180" t="e">
        <f>#REF!</f>
        <v>#REF!</v>
      </c>
      <c r="I65" s="180"/>
      <c r="J65" s="180"/>
      <c r="K65" s="180" t="e">
        <f>#REF!</f>
        <v>#REF!</v>
      </c>
      <c r="L65" s="180"/>
      <c r="M65" s="180"/>
      <c r="N65" s="180" t="e">
        <f>#REF!</f>
        <v>#REF!</v>
      </c>
      <c r="O65" s="180"/>
      <c r="P65" s="180"/>
    </row>
    <row r="66" spans="1:16" x14ac:dyDescent="0.2">
      <c r="A66" s="180" t="s">
        <v>19</v>
      </c>
      <c r="B66" s="180" t="e">
        <f>#REF!</f>
        <v>#REF!</v>
      </c>
      <c r="C66" s="180"/>
      <c r="D66" s="180"/>
      <c r="E66" s="180" t="e">
        <f>#REF!</f>
        <v>#REF!</v>
      </c>
      <c r="F66" s="180"/>
      <c r="G66" s="180"/>
      <c r="H66" s="180" t="e">
        <f>#REF!</f>
        <v>#REF!</v>
      </c>
      <c r="I66" s="180"/>
      <c r="J66" s="180"/>
      <c r="K66" s="180" t="e">
        <f>#REF!</f>
        <v>#REF!</v>
      </c>
      <c r="L66" s="180"/>
      <c r="M66" s="180"/>
      <c r="N66" s="180" t="e">
        <f>#REF!</f>
        <v>#REF!</v>
      </c>
      <c r="O66" s="180"/>
      <c r="P66" s="180"/>
    </row>
    <row r="67" spans="1:16" x14ac:dyDescent="0.2">
      <c r="A67" s="180" t="s">
        <v>59</v>
      </c>
      <c r="B67" s="180" t="e">
        <f>NA()</f>
        <v>#N/A</v>
      </c>
      <c r="C67" s="180" t="e">
        <f>IF(ISNUMBER(#REF!), IF(#REF! &lt; 0, 0,#REF!), NA())</f>
        <v>#N/A</v>
      </c>
      <c r="D67" s="180" t="e">
        <f>NA()</f>
        <v>#N/A</v>
      </c>
      <c r="E67" s="180" t="e">
        <f>NA()</f>
        <v>#N/A</v>
      </c>
      <c r="F67" s="180" t="e">
        <f>IF(ISNUMBER(#REF!), IF(#REF! &lt; 0, 0,#REF!), NA())</f>
        <v>#N/A</v>
      </c>
      <c r="G67" s="180" t="e">
        <f>NA()</f>
        <v>#N/A</v>
      </c>
      <c r="H67" s="180" t="e">
        <f>NA()</f>
        <v>#N/A</v>
      </c>
      <c r="I67" s="180" t="e">
        <f>IF(ISNUMBER(#REF!), IF(#REF! &lt; 0, 0,#REF!), NA())</f>
        <v>#N/A</v>
      </c>
      <c r="J67" s="180" t="e">
        <f>NA()</f>
        <v>#N/A</v>
      </c>
      <c r="K67" s="180" t="e">
        <f>NA()</f>
        <v>#N/A</v>
      </c>
      <c r="L67" s="180" t="e">
        <f>IF(ISNUMBER(#REF!), IF(#REF! &lt; 0, 0,#REF!), NA())</f>
        <v>#N/A</v>
      </c>
      <c r="M67" s="180" t="e">
        <f>NA()</f>
        <v>#N/A</v>
      </c>
      <c r="N67" s="180" t="e">
        <f>NA()</f>
        <v>#N/A</v>
      </c>
      <c r="O67" s="180" t="e">
        <f>IF(ISNUMBER(#REF!), IF(#REF! &lt; 0, 0,#REF!), NA())</f>
        <v>#N/A</v>
      </c>
      <c r="P67" s="180" t="e">
        <f>NA()</f>
        <v>#N/A</v>
      </c>
    </row>
    <row r="70" spans="1:16" x14ac:dyDescent="0.2">
      <c r="A70" s="182" t="s">
        <v>60</v>
      </c>
      <c r="B70" s="182"/>
      <c r="C70" s="182"/>
      <c r="D70" s="182"/>
      <c r="E70" s="182"/>
      <c r="F70" s="182"/>
    </row>
    <row r="71" spans="1:16" x14ac:dyDescent="0.2">
      <c r="A71" s="183"/>
      <c r="B71" s="183" t="e">
        <f>#REF!</f>
        <v>#REF!</v>
      </c>
      <c r="C71" s="183" t="e">
        <f>#REF!</f>
        <v>#REF!</v>
      </c>
      <c r="D71" s="183" t="e">
        <f>#REF!</f>
        <v>#REF!</v>
      </c>
    </row>
    <row r="72" spans="1:16" x14ac:dyDescent="0.2">
      <c r="A72" s="183" t="s">
        <v>61</v>
      </c>
      <c r="B72" s="184" t="e">
        <f>#REF!</f>
        <v>#REF!</v>
      </c>
      <c r="C72" s="184" t="e">
        <f>#REF!</f>
        <v>#REF!</v>
      </c>
      <c r="D72" s="184" t="e">
        <f>#REF!</f>
        <v>#REF!</v>
      </c>
    </row>
    <row r="73" spans="1:16" x14ac:dyDescent="0.2">
      <c r="A73" s="183" t="s">
        <v>62</v>
      </c>
      <c r="B73" s="184" t="e">
        <f>#REF!</f>
        <v>#REF!</v>
      </c>
      <c r="C73" s="184" t="e">
        <f>#REF!</f>
        <v>#REF!</v>
      </c>
      <c r="D73" s="184" t="e">
        <f>#REF!</f>
        <v>#REF!</v>
      </c>
    </row>
    <row r="74" spans="1:16" x14ac:dyDescent="0.2">
      <c r="A74" s="183" t="s">
        <v>63</v>
      </c>
      <c r="B74" s="184" t="e">
        <f>#REF!</f>
        <v>#REF!</v>
      </c>
      <c r="C74" s="184" t="e">
        <f>#REF!</f>
        <v>#REF!</v>
      </c>
      <c r="D74" s="184" t="e">
        <f>#REF!</f>
        <v>#REF!</v>
      </c>
    </row>
  </sheetData>
  <sheetProtection algorithmName="SHA-512" hashValue="47EC42J8VOKNQYRxd8RHtP2w/qEQuzeOBWXLNTBlwrr5yBaGc+PPRCSAoMhbJYdgE4LRJLFflZb6KDUIQc/e8Q==" saltValue="OPMpMjXthwahmJJGvqGrl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topLeftCell="A2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195</v>
      </c>
      <c r="DI1" s="756"/>
      <c r="DJ1" s="756"/>
      <c r="DK1" s="756"/>
      <c r="DL1" s="756"/>
      <c r="DM1" s="756"/>
      <c r="DN1" s="757"/>
      <c r="DO1" s="225"/>
      <c r="DP1" s="755" t="s">
        <v>196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197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198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199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200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0</v>
      </c>
      <c r="C4" s="698"/>
      <c r="D4" s="698"/>
      <c r="E4" s="698"/>
      <c r="F4" s="698"/>
      <c r="G4" s="698"/>
      <c r="H4" s="698"/>
      <c r="I4" s="698"/>
      <c r="J4" s="698"/>
      <c r="K4" s="698"/>
      <c r="L4" s="698"/>
      <c r="M4" s="698"/>
      <c r="N4" s="698"/>
      <c r="O4" s="698"/>
      <c r="P4" s="698"/>
      <c r="Q4" s="699"/>
      <c r="R4" s="697" t="s">
        <v>201</v>
      </c>
      <c r="S4" s="698"/>
      <c r="T4" s="698"/>
      <c r="U4" s="698"/>
      <c r="V4" s="698"/>
      <c r="W4" s="698"/>
      <c r="X4" s="698"/>
      <c r="Y4" s="699"/>
      <c r="Z4" s="697" t="s">
        <v>202</v>
      </c>
      <c r="AA4" s="698"/>
      <c r="AB4" s="698"/>
      <c r="AC4" s="699"/>
      <c r="AD4" s="697" t="s">
        <v>203</v>
      </c>
      <c r="AE4" s="698"/>
      <c r="AF4" s="698"/>
      <c r="AG4" s="698"/>
      <c r="AH4" s="698"/>
      <c r="AI4" s="698"/>
      <c r="AJ4" s="698"/>
      <c r="AK4" s="699"/>
      <c r="AL4" s="697" t="s">
        <v>202</v>
      </c>
      <c r="AM4" s="698"/>
      <c r="AN4" s="698"/>
      <c r="AO4" s="699"/>
      <c r="AP4" s="758" t="s">
        <v>204</v>
      </c>
      <c r="AQ4" s="758"/>
      <c r="AR4" s="758"/>
      <c r="AS4" s="758"/>
      <c r="AT4" s="758"/>
      <c r="AU4" s="758"/>
      <c r="AV4" s="758"/>
      <c r="AW4" s="758"/>
      <c r="AX4" s="758"/>
      <c r="AY4" s="758"/>
      <c r="AZ4" s="758"/>
      <c r="BA4" s="758"/>
      <c r="BB4" s="758"/>
      <c r="BC4" s="758"/>
      <c r="BD4" s="758"/>
      <c r="BE4" s="758"/>
      <c r="BF4" s="758"/>
      <c r="BG4" s="758" t="s">
        <v>205</v>
      </c>
      <c r="BH4" s="758"/>
      <c r="BI4" s="758"/>
      <c r="BJ4" s="758"/>
      <c r="BK4" s="758"/>
      <c r="BL4" s="758"/>
      <c r="BM4" s="758"/>
      <c r="BN4" s="758"/>
      <c r="BO4" s="758" t="s">
        <v>202</v>
      </c>
      <c r="BP4" s="758"/>
      <c r="BQ4" s="758"/>
      <c r="BR4" s="758"/>
      <c r="BS4" s="758" t="s">
        <v>206</v>
      </c>
      <c r="BT4" s="758"/>
      <c r="BU4" s="758"/>
      <c r="BV4" s="758"/>
      <c r="BW4" s="758"/>
      <c r="BX4" s="758"/>
      <c r="BY4" s="758"/>
      <c r="BZ4" s="758"/>
      <c r="CA4" s="758"/>
      <c r="CB4" s="758"/>
      <c r="CD4" s="740" t="s">
        <v>207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208</v>
      </c>
      <c r="C5" s="723"/>
      <c r="D5" s="723"/>
      <c r="E5" s="723"/>
      <c r="F5" s="723"/>
      <c r="G5" s="723"/>
      <c r="H5" s="723"/>
      <c r="I5" s="723"/>
      <c r="J5" s="723"/>
      <c r="K5" s="723"/>
      <c r="L5" s="723"/>
      <c r="M5" s="723"/>
      <c r="N5" s="723"/>
      <c r="O5" s="723"/>
      <c r="P5" s="723"/>
      <c r="Q5" s="724"/>
      <c r="R5" s="688">
        <v>73640340</v>
      </c>
      <c r="S5" s="689"/>
      <c r="T5" s="689"/>
      <c r="U5" s="689"/>
      <c r="V5" s="689"/>
      <c r="W5" s="689"/>
      <c r="X5" s="689"/>
      <c r="Y5" s="735"/>
      <c r="Z5" s="753">
        <v>42.4</v>
      </c>
      <c r="AA5" s="753"/>
      <c r="AB5" s="753"/>
      <c r="AC5" s="753"/>
      <c r="AD5" s="754">
        <v>68536565</v>
      </c>
      <c r="AE5" s="754"/>
      <c r="AF5" s="754"/>
      <c r="AG5" s="754"/>
      <c r="AH5" s="754"/>
      <c r="AI5" s="754"/>
      <c r="AJ5" s="754"/>
      <c r="AK5" s="754"/>
      <c r="AL5" s="736">
        <v>72.3</v>
      </c>
      <c r="AM5" s="705"/>
      <c r="AN5" s="705"/>
      <c r="AO5" s="737"/>
      <c r="AP5" s="722" t="s">
        <v>209</v>
      </c>
      <c r="AQ5" s="723"/>
      <c r="AR5" s="723"/>
      <c r="AS5" s="723"/>
      <c r="AT5" s="723"/>
      <c r="AU5" s="723"/>
      <c r="AV5" s="723"/>
      <c r="AW5" s="723"/>
      <c r="AX5" s="723"/>
      <c r="AY5" s="723"/>
      <c r="AZ5" s="723"/>
      <c r="BA5" s="723"/>
      <c r="BB5" s="723"/>
      <c r="BC5" s="723"/>
      <c r="BD5" s="723"/>
      <c r="BE5" s="723"/>
      <c r="BF5" s="724"/>
      <c r="BG5" s="636">
        <v>65017097</v>
      </c>
      <c r="BH5" s="637"/>
      <c r="BI5" s="637"/>
      <c r="BJ5" s="637"/>
      <c r="BK5" s="637"/>
      <c r="BL5" s="637"/>
      <c r="BM5" s="637"/>
      <c r="BN5" s="638"/>
      <c r="BO5" s="685">
        <v>88.3</v>
      </c>
      <c r="BP5" s="685"/>
      <c r="BQ5" s="685"/>
      <c r="BR5" s="685"/>
      <c r="BS5" s="686">
        <v>916050</v>
      </c>
      <c r="BT5" s="686"/>
      <c r="BU5" s="686"/>
      <c r="BV5" s="686"/>
      <c r="BW5" s="686"/>
      <c r="BX5" s="686"/>
      <c r="BY5" s="686"/>
      <c r="BZ5" s="686"/>
      <c r="CA5" s="686"/>
      <c r="CB5" s="727"/>
      <c r="CD5" s="740" t="s">
        <v>204</v>
      </c>
      <c r="CE5" s="741"/>
      <c r="CF5" s="741"/>
      <c r="CG5" s="741"/>
      <c r="CH5" s="741"/>
      <c r="CI5" s="741"/>
      <c r="CJ5" s="741"/>
      <c r="CK5" s="741"/>
      <c r="CL5" s="741"/>
      <c r="CM5" s="741"/>
      <c r="CN5" s="741"/>
      <c r="CO5" s="741"/>
      <c r="CP5" s="741"/>
      <c r="CQ5" s="742"/>
      <c r="CR5" s="740" t="s">
        <v>210</v>
      </c>
      <c r="CS5" s="741"/>
      <c r="CT5" s="741"/>
      <c r="CU5" s="741"/>
      <c r="CV5" s="741"/>
      <c r="CW5" s="741"/>
      <c r="CX5" s="741"/>
      <c r="CY5" s="742"/>
      <c r="CZ5" s="740" t="s">
        <v>202</v>
      </c>
      <c r="DA5" s="741"/>
      <c r="DB5" s="741"/>
      <c r="DC5" s="742"/>
      <c r="DD5" s="740" t="s">
        <v>211</v>
      </c>
      <c r="DE5" s="741"/>
      <c r="DF5" s="741"/>
      <c r="DG5" s="741"/>
      <c r="DH5" s="741"/>
      <c r="DI5" s="741"/>
      <c r="DJ5" s="741"/>
      <c r="DK5" s="741"/>
      <c r="DL5" s="741"/>
      <c r="DM5" s="741"/>
      <c r="DN5" s="741"/>
      <c r="DO5" s="741"/>
      <c r="DP5" s="742"/>
      <c r="DQ5" s="740" t="s">
        <v>212</v>
      </c>
      <c r="DR5" s="741"/>
      <c r="DS5" s="741"/>
      <c r="DT5" s="741"/>
      <c r="DU5" s="741"/>
      <c r="DV5" s="741"/>
      <c r="DW5" s="741"/>
      <c r="DX5" s="741"/>
      <c r="DY5" s="741"/>
      <c r="DZ5" s="741"/>
      <c r="EA5" s="741"/>
      <c r="EB5" s="741"/>
      <c r="EC5" s="742"/>
    </row>
    <row r="6" spans="2:143" ht="11.25" customHeight="1" x14ac:dyDescent="0.2">
      <c r="B6" s="633" t="s">
        <v>213</v>
      </c>
      <c r="C6" s="634"/>
      <c r="D6" s="634"/>
      <c r="E6" s="634"/>
      <c r="F6" s="634"/>
      <c r="G6" s="634"/>
      <c r="H6" s="634"/>
      <c r="I6" s="634"/>
      <c r="J6" s="634"/>
      <c r="K6" s="634"/>
      <c r="L6" s="634"/>
      <c r="M6" s="634"/>
      <c r="N6" s="634"/>
      <c r="O6" s="634"/>
      <c r="P6" s="634"/>
      <c r="Q6" s="635"/>
      <c r="R6" s="636">
        <v>1563514</v>
      </c>
      <c r="S6" s="637"/>
      <c r="T6" s="637"/>
      <c r="U6" s="637"/>
      <c r="V6" s="637"/>
      <c r="W6" s="637"/>
      <c r="X6" s="637"/>
      <c r="Y6" s="638"/>
      <c r="Z6" s="685">
        <v>0.9</v>
      </c>
      <c r="AA6" s="685"/>
      <c r="AB6" s="685"/>
      <c r="AC6" s="685"/>
      <c r="AD6" s="686">
        <v>1563514</v>
      </c>
      <c r="AE6" s="686"/>
      <c r="AF6" s="686"/>
      <c r="AG6" s="686"/>
      <c r="AH6" s="686"/>
      <c r="AI6" s="686"/>
      <c r="AJ6" s="686"/>
      <c r="AK6" s="686"/>
      <c r="AL6" s="639">
        <v>1.6</v>
      </c>
      <c r="AM6" s="640"/>
      <c r="AN6" s="640"/>
      <c r="AO6" s="687"/>
      <c r="AP6" s="633" t="s">
        <v>214</v>
      </c>
      <c r="AQ6" s="634"/>
      <c r="AR6" s="634"/>
      <c r="AS6" s="634"/>
      <c r="AT6" s="634"/>
      <c r="AU6" s="634"/>
      <c r="AV6" s="634"/>
      <c r="AW6" s="634"/>
      <c r="AX6" s="634"/>
      <c r="AY6" s="634"/>
      <c r="AZ6" s="634"/>
      <c r="BA6" s="634"/>
      <c r="BB6" s="634"/>
      <c r="BC6" s="634"/>
      <c r="BD6" s="634"/>
      <c r="BE6" s="634"/>
      <c r="BF6" s="635"/>
      <c r="BG6" s="636">
        <v>65017097</v>
      </c>
      <c r="BH6" s="637"/>
      <c r="BI6" s="637"/>
      <c r="BJ6" s="637"/>
      <c r="BK6" s="637"/>
      <c r="BL6" s="637"/>
      <c r="BM6" s="637"/>
      <c r="BN6" s="638"/>
      <c r="BO6" s="685">
        <v>88.3</v>
      </c>
      <c r="BP6" s="685"/>
      <c r="BQ6" s="685"/>
      <c r="BR6" s="685"/>
      <c r="BS6" s="686">
        <v>916050</v>
      </c>
      <c r="BT6" s="686"/>
      <c r="BU6" s="686"/>
      <c r="BV6" s="686"/>
      <c r="BW6" s="686"/>
      <c r="BX6" s="686"/>
      <c r="BY6" s="686"/>
      <c r="BZ6" s="686"/>
      <c r="CA6" s="686"/>
      <c r="CB6" s="727"/>
      <c r="CD6" s="694" t="s">
        <v>215</v>
      </c>
      <c r="CE6" s="695"/>
      <c r="CF6" s="695"/>
      <c r="CG6" s="695"/>
      <c r="CH6" s="695"/>
      <c r="CI6" s="695"/>
      <c r="CJ6" s="695"/>
      <c r="CK6" s="695"/>
      <c r="CL6" s="695"/>
      <c r="CM6" s="695"/>
      <c r="CN6" s="695"/>
      <c r="CO6" s="695"/>
      <c r="CP6" s="695"/>
      <c r="CQ6" s="696"/>
      <c r="CR6" s="636">
        <v>771669</v>
      </c>
      <c r="CS6" s="637"/>
      <c r="CT6" s="637"/>
      <c r="CU6" s="637"/>
      <c r="CV6" s="637"/>
      <c r="CW6" s="637"/>
      <c r="CX6" s="637"/>
      <c r="CY6" s="638"/>
      <c r="CZ6" s="736">
        <v>0.5</v>
      </c>
      <c r="DA6" s="705"/>
      <c r="DB6" s="705"/>
      <c r="DC6" s="739"/>
      <c r="DD6" s="642" t="s">
        <v>112</v>
      </c>
      <c r="DE6" s="637"/>
      <c r="DF6" s="637"/>
      <c r="DG6" s="637"/>
      <c r="DH6" s="637"/>
      <c r="DI6" s="637"/>
      <c r="DJ6" s="637"/>
      <c r="DK6" s="637"/>
      <c r="DL6" s="637"/>
      <c r="DM6" s="637"/>
      <c r="DN6" s="637"/>
      <c r="DO6" s="637"/>
      <c r="DP6" s="638"/>
      <c r="DQ6" s="642">
        <v>771669</v>
      </c>
      <c r="DR6" s="637"/>
      <c r="DS6" s="637"/>
      <c r="DT6" s="637"/>
      <c r="DU6" s="637"/>
      <c r="DV6" s="637"/>
      <c r="DW6" s="637"/>
      <c r="DX6" s="637"/>
      <c r="DY6" s="637"/>
      <c r="DZ6" s="637"/>
      <c r="EA6" s="637"/>
      <c r="EB6" s="637"/>
      <c r="EC6" s="666"/>
    </row>
    <row r="7" spans="2:143" ht="11.25" customHeight="1" x14ac:dyDescent="0.2">
      <c r="B7" s="633" t="s">
        <v>216</v>
      </c>
      <c r="C7" s="634"/>
      <c r="D7" s="634"/>
      <c r="E7" s="634"/>
      <c r="F7" s="634"/>
      <c r="G7" s="634"/>
      <c r="H7" s="634"/>
      <c r="I7" s="634"/>
      <c r="J7" s="634"/>
      <c r="K7" s="634"/>
      <c r="L7" s="634"/>
      <c r="M7" s="634"/>
      <c r="N7" s="634"/>
      <c r="O7" s="634"/>
      <c r="P7" s="634"/>
      <c r="Q7" s="635"/>
      <c r="R7" s="636">
        <v>136748</v>
      </c>
      <c r="S7" s="637"/>
      <c r="T7" s="637"/>
      <c r="U7" s="637"/>
      <c r="V7" s="637"/>
      <c r="W7" s="637"/>
      <c r="X7" s="637"/>
      <c r="Y7" s="638"/>
      <c r="Z7" s="685">
        <v>0.1</v>
      </c>
      <c r="AA7" s="685"/>
      <c r="AB7" s="685"/>
      <c r="AC7" s="685"/>
      <c r="AD7" s="686">
        <v>136748</v>
      </c>
      <c r="AE7" s="686"/>
      <c r="AF7" s="686"/>
      <c r="AG7" s="686"/>
      <c r="AH7" s="686"/>
      <c r="AI7" s="686"/>
      <c r="AJ7" s="686"/>
      <c r="AK7" s="686"/>
      <c r="AL7" s="639">
        <v>0.1</v>
      </c>
      <c r="AM7" s="640"/>
      <c r="AN7" s="640"/>
      <c r="AO7" s="687"/>
      <c r="AP7" s="633" t="s">
        <v>217</v>
      </c>
      <c r="AQ7" s="634"/>
      <c r="AR7" s="634"/>
      <c r="AS7" s="634"/>
      <c r="AT7" s="634"/>
      <c r="AU7" s="634"/>
      <c r="AV7" s="634"/>
      <c r="AW7" s="634"/>
      <c r="AX7" s="634"/>
      <c r="AY7" s="634"/>
      <c r="AZ7" s="634"/>
      <c r="BA7" s="634"/>
      <c r="BB7" s="634"/>
      <c r="BC7" s="634"/>
      <c r="BD7" s="634"/>
      <c r="BE7" s="634"/>
      <c r="BF7" s="635"/>
      <c r="BG7" s="636">
        <v>29296096</v>
      </c>
      <c r="BH7" s="637"/>
      <c r="BI7" s="637"/>
      <c r="BJ7" s="637"/>
      <c r="BK7" s="637"/>
      <c r="BL7" s="637"/>
      <c r="BM7" s="637"/>
      <c r="BN7" s="638"/>
      <c r="BO7" s="685">
        <v>39.799999999999997</v>
      </c>
      <c r="BP7" s="685"/>
      <c r="BQ7" s="685"/>
      <c r="BR7" s="685"/>
      <c r="BS7" s="686">
        <v>916050</v>
      </c>
      <c r="BT7" s="686"/>
      <c r="BU7" s="686"/>
      <c r="BV7" s="686"/>
      <c r="BW7" s="686"/>
      <c r="BX7" s="686"/>
      <c r="BY7" s="686"/>
      <c r="BZ7" s="686"/>
      <c r="CA7" s="686"/>
      <c r="CB7" s="727"/>
      <c r="CD7" s="667" t="s">
        <v>218</v>
      </c>
      <c r="CE7" s="664"/>
      <c r="CF7" s="664"/>
      <c r="CG7" s="664"/>
      <c r="CH7" s="664"/>
      <c r="CI7" s="664"/>
      <c r="CJ7" s="664"/>
      <c r="CK7" s="664"/>
      <c r="CL7" s="664"/>
      <c r="CM7" s="664"/>
      <c r="CN7" s="664"/>
      <c r="CO7" s="664"/>
      <c r="CP7" s="664"/>
      <c r="CQ7" s="665"/>
      <c r="CR7" s="636">
        <v>13133178</v>
      </c>
      <c r="CS7" s="637"/>
      <c r="CT7" s="637"/>
      <c r="CU7" s="637"/>
      <c r="CV7" s="637"/>
      <c r="CW7" s="637"/>
      <c r="CX7" s="637"/>
      <c r="CY7" s="638"/>
      <c r="CZ7" s="685">
        <v>7.9</v>
      </c>
      <c r="DA7" s="685"/>
      <c r="DB7" s="685"/>
      <c r="DC7" s="685"/>
      <c r="DD7" s="642">
        <v>383972</v>
      </c>
      <c r="DE7" s="637"/>
      <c r="DF7" s="637"/>
      <c r="DG7" s="637"/>
      <c r="DH7" s="637"/>
      <c r="DI7" s="637"/>
      <c r="DJ7" s="637"/>
      <c r="DK7" s="637"/>
      <c r="DL7" s="637"/>
      <c r="DM7" s="637"/>
      <c r="DN7" s="637"/>
      <c r="DO7" s="637"/>
      <c r="DP7" s="638"/>
      <c r="DQ7" s="642">
        <v>11705901</v>
      </c>
      <c r="DR7" s="637"/>
      <c r="DS7" s="637"/>
      <c r="DT7" s="637"/>
      <c r="DU7" s="637"/>
      <c r="DV7" s="637"/>
      <c r="DW7" s="637"/>
      <c r="DX7" s="637"/>
      <c r="DY7" s="637"/>
      <c r="DZ7" s="637"/>
      <c r="EA7" s="637"/>
      <c r="EB7" s="637"/>
      <c r="EC7" s="666"/>
    </row>
    <row r="8" spans="2:143" ht="11.25" customHeight="1" x14ac:dyDescent="0.2">
      <c r="B8" s="633" t="s">
        <v>219</v>
      </c>
      <c r="C8" s="634"/>
      <c r="D8" s="634"/>
      <c r="E8" s="634"/>
      <c r="F8" s="634"/>
      <c r="G8" s="634"/>
      <c r="H8" s="634"/>
      <c r="I8" s="634"/>
      <c r="J8" s="634"/>
      <c r="K8" s="634"/>
      <c r="L8" s="634"/>
      <c r="M8" s="634"/>
      <c r="N8" s="634"/>
      <c r="O8" s="634"/>
      <c r="P8" s="634"/>
      <c r="Q8" s="635"/>
      <c r="R8" s="636">
        <v>238082</v>
      </c>
      <c r="S8" s="637"/>
      <c r="T8" s="637"/>
      <c r="U8" s="637"/>
      <c r="V8" s="637"/>
      <c r="W8" s="637"/>
      <c r="X8" s="637"/>
      <c r="Y8" s="638"/>
      <c r="Z8" s="685">
        <v>0.1</v>
      </c>
      <c r="AA8" s="685"/>
      <c r="AB8" s="685"/>
      <c r="AC8" s="685"/>
      <c r="AD8" s="686">
        <v>238082</v>
      </c>
      <c r="AE8" s="686"/>
      <c r="AF8" s="686"/>
      <c r="AG8" s="686"/>
      <c r="AH8" s="686"/>
      <c r="AI8" s="686"/>
      <c r="AJ8" s="686"/>
      <c r="AK8" s="686"/>
      <c r="AL8" s="639">
        <v>0.3</v>
      </c>
      <c r="AM8" s="640"/>
      <c r="AN8" s="640"/>
      <c r="AO8" s="687"/>
      <c r="AP8" s="633" t="s">
        <v>220</v>
      </c>
      <c r="AQ8" s="634"/>
      <c r="AR8" s="634"/>
      <c r="AS8" s="634"/>
      <c r="AT8" s="634"/>
      <c r="AU8" s="634"/>
      <c r="AV8" s="634"/>
      <c r="AW8" s="634"/>
      <c r="AX8" s="634"/>
      <c r="AY8" s="634"/>
      <c r="AZ8" s="634"/>
      <c r="BA8" s="634"/>
      <c r="BB8" s="634"/>
      <c r="BC8" s="634"/>
      <c r="BD8" s="634"/>
      <c r="BE8" s="634"/>
      <c r="BF8" s="635"/>
      <c r="BG8" s="636">
        <v>773372</v>
      </c>
      <c r="BH8" s="637"/>
      <c r="BI8" s="637"/>
      <c r="BJ8" s="637"/>
      <c r="BK8" s="637"/>
      <c r="BL8" s="637"/>
      <c r="BM8" s="637"/>
      <c r="BN8" s="638"/>
      <c r="BO8" s="685">
        <v>1.1000000000000001</v>
      </c>
      <c r="BP8" s="685"/>
      <c r="BQ8" s="685"/>
      <c r="BR8" s="685"/>
      <c r="BS8" s="642" t="s">
        <v>112</v>
      </c>
      <c r="BT8" s="637"/>
      <c r="BU8" s="637"/>
      <c r="BV8" s="637"/>
      <c r="BW8" s="637"/>
      <c r="BX8" s="637"/>
      <c r="BY8" s="637"/>
      <c r="BZ8" s="637"/>
      <c r="CA8" s="637"/>
      <c r="CB8" s="666"/>
      <c r="CD8" s="667" t="s">
        <v>221</v>
      </c>
      <c r="CE8" s="664"/>
      <c r="CF8" s="664"/>
      <c r="CG8" s="664"/>
      <c r="CH8" s="664"/>
      <c r="CI8" s="664"/>
      <c r="CJ8" s="664"/>
      <c r="CK8" s="664"/>
      <c r="CL8" s="664"/>
      <c r="CM8" s="664"/>
      <c r="CN8" s="664"/>
      <c r="CO8" s="664"/>
      <c r="CP8" s="664"/>
      <c r="CQ8" s="665"/>
      <c r="CR8" s="636">
        <v>71476090</v>
      </c>
      <c r="CS8" s="637"/>
      <c r="CT8" s="637"/>
      <c r="CU8" s="637"/>
      <c r="CV8" s="637"/>
      <c r="CW8" s="637"/>
      <c r="CX8" s="637"/>
      <c r="CY8" s="638"/>
      <c r="CZ8" s="685">
        <v>43.1</v>
      </c>
      <c r="DA8" s="685"/>
      <c r="DB8" s="685"/>
      <c r="DC8" s="685"/>
      <c r="DD8" s="642">
        <v>1553101</v>
      </c>
      <c r="DE8" s="637"/>
      <c r="DF8" s="637"/>
      <c r="DG8" s="637"/>
      <c r="DH8" s="637"/>
      <c r="DI8" s="637"/>
      <c r="DJ8" s="637"/>
      <c r="DK8" s="637"/>
      <c r="DL8" s="637"/>
      <c r="DM8" s="637"/>
      <c r="DN8" s="637"/>
      <c r="DO8" s="637"/>
      <c r="DP8" s="638"/>
      <c r="DQ8" s="642">
        <v>33272645</v>
      </c>
      <c r="DR8" s="637"/>
      <c r="DS8" s="637"/>
      <c r="DT8" s="637"/>
      <c r="DU8" s="637"/>
      <c r="DV8" s="637"/>
      <c r="DW8" s="637"/>
      <c r="DX8" s="637"/>
      <c r="DY8" s="637"/>
      <c r="DZ8" s="637"/>
      <c r="EA8" s="637"/>
      <c r="EB8" s="637"/>
      <c r="EC8" s="666"/>
    </row>
    <row r="9" spans="2:143" ht="11.25" customHeight="1" x14ac:dyDescent="0.2">
      <c r="B9" s="633" t="s">
        <v>222</v>
      </c>
      <c r="C9" s="634"/>
      <c r="D9" s="634"/>
      <c r="E9" s="634"/>
      <c r="F9" s="634"/>
      <c r="G9" s="634"/>
      <c r="H9" s="634"/>
      <c r="I9" s="634"/>
      <c r="J9" s="634"/>
      <c r="K9" s="634"/>
      <c r="L9" s="634"/>
      <c r="M9" s="634"/>
      <c r="N9" s="634"/>
      <c r="O9" s="634"/>
      <c r="P9" s="634"/>
      <c r="Q9" s="635"/>
      <c r="R9" s="636">
        <v>172181</v>
      </c>
      <c r="S9" s="637"/>
      <c r="T9" s="637"/>
      <c r="U9" s="637"/>
      <c r="V9" s="637"/>
      <c r="W9" s="637"/>
      <c r="X9" s="637"/>
      <c r="Y9" s="638"/>
      <c r="Z9" s="685">
        <v>0.1</v>
      </c>
      <c r="AA9" s="685"/>
      <c r="AB9" s="685"/>
      <c r="AC9" s="685"/>
      <c r="AD9" s="686">
        <v>172181</v>
      </c>
      <c r="AE9" s="686"/>
      <c r="AF9" s="686"/>
      <c r="AG9" s="686"/>
      <c r="AH9" s="686"/>
      <c r="AI9" s="686"/>
      <c r="AJ9" s="686"/>
      <c r="AK9" s="686"/>
      <c r="AL9" s="639">
        <v>0.2</v>
      </c>
      <c r="AM9" s="640"/>
      <c r="AN9" s="640"/>
      <c r="AO9" s="687"/>
      <c r="AP9" s="633" t="s">
        <v>223</v>
      </c>
      <c r="AQ9" s="634"/>
      <c r="AR9" s="634"/>
      <c r="AS9" s="634"/>
      <c r="AT9" s="634"/>
      <c r="AU9" s="634"/>
      <c r="AV9" s="634"/>
      <c r="AW9" s="634"/>
      <c r="AX9" s="634"/>
      <c r="AY9" s="634"/>
      <c r="AZ9" s="634"/>
      <c r="BA9" s="634"/>
      <c r="BB9" s="634"/>
      <c r="BC9" s="634"/>
      <c r="BD9" s="634"/>
      <c r="BE9" s="634"/>
      <c r="BF9" s="635"/>
      <c r="BG9" s="636">
        <v>22605428</v>
      </c>
      <c r="BH9" s="637"/>
      <c r="BI9" s="637"/>
      <c r="BJ9" s="637"/>
      <c r="BK9" s="637"/>
      <c r="BL9" s="637"/>
      <c r="BM9" s="637"/>
      <c r="BN9" s="638"/>
      <c r="BO9" s="685">
        <v>30.7</v>
      </c>
      <c r="BP9" s="685"/>
      <c r="BQ9" s="685"/>
      <c r="BR9" s="685"/>
      <c r="BS9" s="642" t="s">
        <v>112</v>
      </c>
      <c r="BT9" s="637"/>
      <c r="BU9" s="637"/>
      <c r="BV9" s="637"/>
      <c r="BW9" s="637"/>
      <c r="BX9" s="637"/>
      <c r="BY9" s="637"/>
      <c r="BZ9" s="637"/>
      <c r="CA9" s="637"/>
      <c r="CB9" s="666"/>
      <c r="CD9" s="667" t="s">
        <v>224</v>
      </c>
      <c r="CE9" s="664"/>
      <c r="CF9" s="664"/>
      <c r="CG9" s="664"/>
      <c r="CH9" s="664"/>
      <c r="CI9" s="664"/>
      <c r="CJ9" s="664"/>
      <c r="CK9" s="664"/>
      <c r="CL9" s="664"/>
      <c r="CM9" s="664"/>
      <c r="CN9" s="664"/>
      <c r="CO9" s="664"/>
      <c r="CP9" s="664"/>
      <c r="CQ9" s="665"/>
      <c r="CR9" s="636">
        <v>13479848</v>
      </c>
      <c r="CS9" s="637"/>
      <c r="CT9" s="637"/>
      <c r="CU9" s="637"/>
      <c r="CV9" s="637"/>
      <c r="CW9" s="637"/>
      <c r="CX9" s="637"/>
      <c r="CY9" s="638"/>
      <c r="CZ9" s="685">
        <v>8.1</v>
      </c>
      <c r="DA9" s="685"/>
      <c r="DB9" s="685"/>
      <c r="DC9" s="685"/>
      <c r="DD9" s="642">
        <v>1385628</v>
      </c>
      <c r="DE9" s="637"/>
      <c r="DF9" s="637"/>
      <c r="DG9" s="637"/>
      <c r="DH9" s="637"/>
      <c r="DI9" s="637"/>
      <c r="DJ9" s="637"/>
      <c r="DK9" s="637"/>
      <c r="DL9" s="637"/>
      <c r="DM9" s="637"/>
      <c r="DN9" s="637"/>
      <c r="DO9" s="637"/>
      <c r="DP9" s="638"/>
      <c r="DQ9" s="642">
        <v>11732864</v>
      </c>
      <c r="DR9" s="637"/>
      <c r="DS9" s="637"/>
      <c r="DT9" s="637"/>
      <c r="DU9" s="637"/>
      <c r="DV9" s="637"/>
      <c r="DW9" s="637"/>
      <c r="DX9" s="637"/>
      <c r="DY9" s="637"/>
      <c r="DZ9" s="637"/>
      <c r="EA9" s="637"/>
      <c r="EB9" s="637"/>
      <c r="EC9" s="666"/>
    </row>
    <row r="10" spans="2:143" ht="11.25" customHeight="1" x14ac:dyDescent="0.2">
      <c r="B10" s="633" t="s">
        <v>225</v>
      </c>
      <c r="C10" s="634"/>
      <c r="D10" s="634"/>
      <c r="E10" s="634"/>
      <c r="F10" s="634"/>
      <c r="G10" s="634"/>
      <c r="H10" s="634"/>
      <c r="I10" s="634"/>
      <c r="J10" s="634"/>
      <c r="K10" s="634"/>
      <c r="L10" s="634"/>
      <c r="M10" s="634"/>
      <c r="N10" s="634"/>
      <c r="O10" s="634"/>
      <c r="P10" s="634"/>
      <c r="Q10" s="635"/>
      <c r="R10" s="636" t="s">
        <v>112</v>
      </c>
      <c r="S10" s="637"/>
      <c r="T10" s="637"/>
      <c r="U10" s="637"/>
      <c r="V10" s="637"/>
      <c r="W10" s="637"/>
      <c r="X10" s="637"/>
      <c r="Y10" s="638"/>
      <c r="Z10" s="685" t="s">
        <v>112</v>
      </c>
      <c r="AA10" s="685"/>
      <c r="AB10" s="685"/>
      <c r="AC10" s="685"/>
      <c r="AD10" s="686" t="s">
        <v>112</v>
      </c>
      <c r="AE10" s="686"/>
      <c r="AF10" s="686"/>
      <c r="AG10" s="686"/>
      <c r="AH10" s="686"/>
      <c r="AI10" s="686"/>
      <c r="AJ10" s="686"/>
      <c r="AK10" s="686"/>
      <c r="AL10" s="639" t="s">
        <v>112</v>
      </c>
      <c r="AM10" s="640"/>
      <c r="AN10" s="640"/>
      <c r="AO10" s="687"/>
      <c r="AP10" s="633" t="s">
        <v>226</v>
      </c>
      <c r="AQ10" s="634"/>
      <c r="AR10" s="634"/>
      <c r="AS10" s="634"/>
      <c r="AT10" s="634"/>
      <c r="AU10" s="634"/>
      <c r="AV10" s="634"/>
      <c r="AW10" s="634"/>
      <c r="AX10" s="634"/>
      <c r="AY10" s="634"/>
      <c r="AZ10" s="634"/>
      <c r="BA10" s="634"/>
      <c r="BB10" s="634"/>
      <c r="BC10" s="634"/>
      <c r="BD10" s="634"/>
      <c r="BE10" s="634"/>
      <c r="BF10" s="635"/>
      <c r="BG10" s="636">
        <v>1289307</v>
      </c>
      <c r="BH10" s="637"/>
      <c r="BI10" s="637"/>
      <c r="BJ10" s="637"/>
      <c r="BK10" s="637"/>
      <c r="BL10" s="637"/>
      <c r="BM10" s="637"/>
      <c r="BN10" s="638"/>
      <c r="BO10" s="685">
        <v>1.8</v>
      </c>
      <c r="BP10" s="685"/>
      <c r="BQ10" s="685"/>
      <c r="BR10" s="685"/>
      <c r="BS10" s="642" t="s">
        <v>156</v>
      </c>
      <c r="BT10" s="637"/>
      <c r="BU10" s="637"/>
      <c r="BV10" s="637"/>
      <c r="BW10" s="637"/>
      <c r="BX10" s="637"/>
      <c r="BY10" s="637"/>
      <c r="BZ10" s="637"/>
      <c r="CA10" s="637"/>
      <c r="CB10" s="666"/>
      <c r="CD10" s="667" t="s">
        <v>227</v>
      </c>
      <c r="CE10" s="664"/>
      <c r="CF10" s="664"/>
      <c r="CG10" s="664"/>
      <c r="CH10" s="664"/>
      <c r="CI10" s="664"/>
      <c r="CJ10" s="664"/>
      <c r="CK10" s="664"/>
      <c r="CL10" s="664"/>
      <c r="CM10" s="664"/>
      <c r="CN10" s="664"/>
      <c r="CO10" s="664"/>
      <c r="CP10" s="664"/>
      <c r="CQ10" s="665"/>
      <c r="CR10" s="636">
        <v>695524</v>
      </c>
      <c r="CS10" s="637"/>
      <c r="CT10" s="637"/>
      <c r="CU10" s="637"/>
      <c r="CV10" s="637"/>
      <c r="CW10" s="637"/>
      <c r="CX10" s="637"/>
      <c r="CY10" s="638"/>
      <c r="CZ10" s="685">
        <v>0.4</v>
      </c>
      <c r="DA10" s="685"/>
      <c r="DB10" s="685"/>
      <c r="DC10" s="685"/>
      <c r="DD10" s="642" t="s">
        <v>112</v>
      </c>
      <c r="DE10" s="637"/>
      <c r="DF10" s="637"/>
      <c r="DG10" s="637"/>
      <c r="DH10" s="637"/>
      <c r="DI10" s="637"/>
      <c r="DJ10" s="637"/>
      <c r="DK10" s="637"/>
      <c r="DL10" s="637"/>
      <c r="DM10" s="637"/>
      <c r="DN10" s="637"/>
      <c r="DO10" s="637"/>
      <c r="DP10" s="638"/>
      <c r="DQ10" s="642">
        <v>125078</v>
      </c>
      <c r="DR10" s="637"/>
      <c r="DS10" s="637"/>
      <c r="DT10" s="637"/>
      <c r="DU10" s="637"/>
      <c r="DV10" s="637"/>
      <c r="DW10" s="637"/>
      <c r="DX10" s="637"/>
      <c r="DY10" s="637"/>
      <c r="DZ10" s="637"/>
      <c r="EA10" s="637"/>
      <c r="EB10" s="637"/>
      <c r="EC10" s="666"/>
    </row>
    <row r="11" spans="2:143" ht="11.25" customHeight="1" x14ac:dyDescent="0.2">
      <c r="B11" s="633" t="s">
        <v>228</v>
      </c>
      <c r="C11" s="634"/>
      <c r="D11" s="634"/>
      <c r="E11" s="634"/>
      <c r="F11" s="634"/>
      <c r="G11" s="634"/>
      <c r="H11" s="634"/>
      <c r="I11" s="634"/>
      <c r="J11" s="634"/>
      <c r="K11" s="634"/>
      <c r="L11" s="634"/>
      <c r="M11" s="634"/>
      <c r="N11" s="634"/>
      <c r="O11" s="634"/>
      <c r="P11" s="634"/>
      <c r="Q11" s="635"/>
      <c r="R11" s="636" t="s">
        <v>229</v>
      </c>
      <c r="S11" s="637"/>
      <c r="T11" s="637"/>
      <c r="U11" s="637"/>
      <c r="V11" s="637"/>
      <c r="W11" s="637"/>
      <c r="X11" s="637"/>
      <c r="Y11" s="638"/>
      <c r="Z11" s="685" t="s">
        <v>112</v>
      </c>
      <c r="AA11" s="685"/>
      <c r="AB11" s="685"/>
      <c r="AC11" s="685"/>
      <c r="AD11" s="686" t="s">
        <v>112</v>
      </c>
      <c r="AE11" s="686"/>
      <c r="AF11" s="686"/>
      <c r="AG11" s="686"/>
      <c r="AH11" s="686"/>
      <c r="AI11" s="686"/>
      <c r="AJ11" s="686"/>
      <c r="AK11" s="686"/>
      <c r="AL11" s="639" t="s">
        <v>112</v>
      </c>
      <c r="AM11" s="640"/>
      <c r="AN11" s="640"/>
      <c r="AO11" s="687"/>
      <c r="AP11" s="633" t="s">
        <v>230</v>
      </c>
      <c r="AQ11" s="634"/>
      <c r="AR11" s="634"/>
      <c r="AS11" s="634"/>
      <c r="AT11" s="634"/>
      <c r="AU11" s="634"/>
      <c r="AV11" s="634"/>
      <c r="AW11" s="634"/>
      <c r="AX11" s="634"/>
      <c r="AY11" s="634"/>
      <c r="AZ11" s="634"/>
      <c r="BA11" s="634"/>
      <c r="BB11" s="634"/>
      <c r="BC11" s="634"/>
      <c r="BD11" s="634"/>
      <c r="BE11" s="634"/>
      <c r="BF11" s="635"/>
      <c r="BG11" s="636">
        <v>4627989</v>
      </c>
      <c r="BH11" s="637"/>
      <c r="BI11" s="637"/>
      <c r="BJ11" s="637"/>
      <c r="BK11" s="637"/>
      <c r="BL11" s="637"/>
      <c r="BM11" s="637"/>
      <c r="BN11" s="638"/>
      <c r="BO11" s="685">
        <v>6.3</v>
      </c>
      <c r="BP11" s="685"/>
      <c r="BQ11" s="685"/>
      <c r="BR11" s="685"/>
      <c r="BS11" s="642">
        <v>916050</v>
      </c>
      <c r="BT11" s="637"/>
      <c r="BU11" s="637"/>
      <c r="BV11" s="637"/>
      <c r="BW11" s="637"/>
      <c r="BX11" s="637"/>
      <c r="BY11" s="637"/>
      <c r="BZ11" s="637"/>
      <c r="CA11" s="637"/>
      <c r="CB11" s="666"/>
      <c r="CD11" s="667" t="s">
        <v>231</v>
      </c>
      <c r="CE11" s="664"/>
      <c r="CF11" s="664"/>
      <c r="CG11" s="664"/>
      <c r="CH11" s="664"/>
      <c r="CI11" s="664"/>
      <c r="CJ11" s="664"/>
      <c r="CK11" s="664"/>
      <c r="CL11" s="664"/>
      <c r="CM11" s="664"/>
      <c r="CN11" s="664"/>
      <c r="CO11" s="664"/>
      <c r="CP11" s="664"/>
      <c r="CQ11" s="665"/>
      <c r="CR11" s="636">
        <v>2117729</v>
      </c>
      <c r="CS11" s="637"/>
      <c r="CT11" s="637"/>
      <c r="CU11" s="637"/>
      <c r="CV11" s="637"/>
      <c r="CW11" s="637"/>
      <c r="CX11" s="637"/>
      <c r="CY11" s="638"/>
      <c r="CZ11" s="685">
        <v>1.3</v>
      </c>
      <c r="DA11" s="685"/>
      <c r="DB11" s="685"/>
      <c r="DC11" s="685"/>
      <c r="DD11" s="642">
        <v>827568</v>
      </c>
      <c r="DE11" s="637"/>
      <c r="DF11" s="637"/>
      <c r="DG11" s="637"/>
      <c r="DH11" s="637"/>
      <c r="DI11" s="637"/>
      <c r="DJ11" s="637"/>
      <c r="DK11" s="637"/>
      <c r="DL11" s="637"/>
      <c r="DM11" s="637"/>
      <c r="DN11" s="637"/>
      <c r="DO11" s="637"/>
      <c r="DP11" s="638"/>
      <c r="DQ11" s="642">
        <v>1632364</v>
      </c>
      <c r="DR11" s="637"/>
      <c r="DS11" s="637"/>
      <c r="DT11" s="637"/>
      <c r="DU11" s="637"/>
      <c r="DV11" s="637"/>
      <c r="DW11" s="637"/>
      <c r="DX11" s="637"/>
      <c r="DY11" s="637"/>
      <c r="DZ11" s="637"/>
      <c r="EA11" s="637"/>
      <c r="EB11" s="637"/>
      <c r="EC11" s="666"/>
    </row>
    <row r="12" spans="2:143" ht="11.25" customHeight="1" x14ac:dyDescent="0.2">
      <c r="B12" s="633" t="s">
        <v>232</v>
      </c>
      <c r="C12" s="634"/>
      <c r="D12" s="634"/>
      <c r="E12" s="634"/>
      <c r="F12" s="634"/>
      <c r="G12" s="634"/>
      <c r="H12" s="634"/>
      <c r="I12" s="634"/>
      <c r="J12" s="634"/>
      <c r="K12" s="634"/>
      <c r="L12" s="634"/>
      <c r="M12" s="634"/>
      <c r="N12" s="634"/>
      <c r="O12" s="634"/>
      <c r="P12" s="634"/>
      <c r="Q12" s="635"/>
      <c r="R12" s="636">
        <v>8661858</v>
      </c>
      <c r="S12" s="637"/>
      <c r="T12" s="637"/>
      <c r="U12" s="637"/>
      <c r="V12" s="637"/>
      <c r="W12" s="637"/>
      <c r="X12" s="637"/>
      <c r="Y12" s="638"/>
      <c r="Z12" s="685">
        <v>5</v>
      </c>
      <c r="AA12" s="685"/>
      <c r="AB12" s="685"/>
      <c r="AC12" s="685"/>
      <c r="AD12" s="686">
        <v>8661858</v>
      </c>
      <c r="AE12" s="686"/>
      <c r="AF12" s="686"/>
      <c r="AG12" s="686"/>
      <c r="AH12" s="686"/>
      <c r="AI12" s="686"/>
      <c r="AJ12" s="686"/>
      <c r="AK12" s="686"/>
      <c r="AL12" s="639">
        <v>9.1</v>
      </c>
      <c r="AM12" s="640"/>
      <c r="AN12" s="640"/>
      <c r="AO12" s="687"/>
      <c r="AP12" s="633" t="s">
        <v>233</v>
      </c>
      <c r="AQ12" s="634"/>
      <c r="AR12" s="634"/>
      <c r="AS12" s="634"/>
      <c r="AT12" s="634"/>
      <c r="AU12" s="634"/>
      <c r="AV12" s="634"/>
      <c r="AW12" s="634"/>
      <c r="AX12" s="634"/>
      <c r="AY12" s="634"/>
      <c r="AZ12" s="634"/>
      <c r="BA12" s="634"/>
      <c r="BB12" s="634"/>
      <c r="BC12" s="634"/>
      <c r="BD12" s="634"/>
      <c r="BE12" s="634"/>
      <c r="BF12" s="635"/>
      <c r="BG12" s="636">
        <v>31121297</v>
      </c>
      <c r="BH12" s="637"/>
      <c r="BI12" s="637"/>
      <c r="BJ12" s="637"/>
      <c r="BK12" s="637"/>
      <c r="BL12" s="637"/>
      <c r="BM12" s="637"/>
      <c r="BN12" s="638"/>
      <c r="BO12" s="685">
        <v>42.3</v>
      </c>
      <c r="BP12" s="685"/>
      <c r="BQ12" s="685"/>
      <c r="BR12" s="685"/>
      <c r="BS12" s="642" t="s">
        <v>112</v>
      </c>
      <c r="BT12" s="637"/>
      <c r="BU12" s="637"/>
      <c r="BV12" s="637"/>
      <c r="BW12" s="637"/>
      <c r="BX12" s="637"/>
      <c r="BY12" s="637"/>
      <c r="BZ12" s="637"/>
      <c r="CA12" s="637"/>
      <c r="CB12" s="666"/>
      <c r="CD12" s="667" t="s">
        <v>234</v>
      </c>
      <c r="CE12" s="664"/>
      <c r="CF12" s="664"/>
      <c r="CG12" s="664"/>
      <c r="CH12" s="664"/>
      <c r="CI12" s="664"/>
      <c r="CJ12" s="664"/>
      <c r="CK12" s="664"/>
      <c r="CL12" s="664"/>
      <c r="CM12" s="664"/>
      <c r="CN12" s="664"/>
      <c r="CO12" s="664"/>
      <c r="CP12" s="664"/>
      <c r="CQ12" s="665"/>
      <c r="CR12" s="636">
        <v>2250041</v>
      </c>
      <c r="CS12" s="637"/>
      <c r="CT12" s="637"/>
      <c r="CU12" s="637"/>
      <c r="CV12" s="637"/>
      <c r="CW12" s="637"/>
      <c r="CX12" s="637"/>
      <c r="CY12" s="638"/>
      <c r="CZ12" s="685">
        <v>1.4</v>
      </c>
      <c r="DA12" s="685"/>
      <c r="DB12" s="685"/>
      <c r="DC12" s="685"/>
      <c r="DD12" s="642">
        <v>14579</v>
      </c>
      <c r="DE12" s="637"/>
      <c r="DF12" s="637"/>
      <c r="DG12" s="637"/>
      <c r="DH12" s="637"/>
      <c r="DI12" s="637"/>
      <c r="DJ12" s="637"/>
      <c r="DK12" s="637"/>
      <c r="DL12" s="637"/>
      <c r="DM12" s="637"/>
      <c r="DN12" s="637"/>
      <c r="DO12" s="637"/>
      <c r="DP12" s="638"/>
      <c r="DQ12" s="642">
        <v>1322517</v>
      </c>
      <c r="DR12" s="637"/>
      <c r="DS12" s="637"/>
      <c r="DT12" s="637"/>
      <c r="DU12" s="637"/>
      <c r="DV12" s="637"/>
      <c r="DW12" s="637"/>
      <c r="DX12" s="637"/>
      <c r="DY12" s="637"/>
      <c r="DZ12" s="637"/>
      <c r="EA12" s="637"/>
      <c r="EB12" s="637"/>
      <c r="EC12" s="666"/>
    </row>
    <row r="13" spans="2:143" ht="11.25" customHeight="1" x14ac:dyDescent="0.2">
      <c r="B13" s="633" t="s">
        <v>235</v>
      </c>
      <c r="C13" s="634"/>
      <c r="D13" s="634"/>
      <c r="E13" s="634"/>
      <c r="F13" s="634"/>
      <c r="G13" s="634"/>
      <c r="H13" s="634"/>
      <c r="I13" s="634"/>
      <c r="J13" s="634"/>
      <c r="K13" s="634"/>
      <c r="L13" s="634"/>
      <c r="M13" s="634"/>
      <c r="N13" s="634"/>
      <c r="O13" s="634"/>
      <c r="P13" s="634"/>
      <c r="Q13" s="635"/>
      <c r="R13" s="636">
        <v>48101</v>
      </c>
      <c r="S13" s="637"/>
      <c r="T13" s="637"/>
      <c r="U13" s="637"/>
      <c r="V13" s="637"/>
      <c r="W13" s="637"/>
      <c r="X13" s="637"/>
      <c r="Y13" s="638"/>
      <c r="Z13" s="685">
        <v>0</v>
      </c>
      <c r="AA13" s="685"/>
      <c r="AB13" s="685"/>
      <c r="AC13" s="685"/>
      <c r="AD13" s="686">
        <v>48101</v>
      </c>
      <c r="AE13" s="686"/>
      <c r="AF13" s="686"/>
      <c r="AG13" s="686"/>
      <c r="AH13" s="686"/>
      <c r="AI13" s="686"/>
      <c r="AJ13" s="686"/>
      <c r="AK13" s="686"/>
      <c r="AL13" s="639">
        <v>0.1</v>
      </c>
      <c r="AM13" s="640"/>
      <c r="AN13" s="640"/>
      <c r="AO13" s="687"/>
      <c r="AP13" s="633" t="s">
        <v>236</v>
      </c>
      <c r="AQ13" s="634"/>
      <c r="AR13" s="634"/>
      <c r="AS13" s="634"/>
      <c r="AT13" s="634"/>
      <c r="AU13" s="634"/>
      <c r="AV13" s="634"/>
      <c r="AW13" s="634"/>
      <c r="AX13" s="634"/>
      <c r="AY13" s="634"/>
      <c r="AZ13" s="634"/>
      <c r="BA13" s="634"/>
      <c r="BB13" s="634"/>
      <c r="BC13" s="634"/>
      <c r="BD13" s="634"/>
      <c r="BE13" s="634"/>
      <c r="BF13" s="635"/>
      <c r="BG13" s="636">
        <v>31071082</v>
      </c>
      <c r="BH13" s="637"/>
      <c r="BI13" s="637"/>
      <c r="BJ13" s="637"/>
      <c r="BK13" s="637"/>
      <c r="BL13" s="637"/>
      <c r="BM13" s="637"/>
      <c r="BN13" s="638"/>
      <c r="BO13" s="685">
        <v>42.2</v>
      </c>
      <c r="BP13" s="685"/>
      <c r="BQ13" s="685"/>
      <c r="BR13" s="685"/>
      <c r="BS13" s="642" t="s">
        <v>156</v>
      </c>
      <c r="BT13" s="637"/>
      <c r="BU13" s="637"/>
      <c r="BV13" s="637"/>
      <c r="BW13" s="637"/>
      <c r="BX13" s="637"/>
      <c r="BY13" s="637"/>
      <c r="BZ13" s="637"/>
      <c r="CA13" s="637"/>
      <c r="CB13" s="666"/>
      <c r="CD13" s="667" t="s">
        <v>237</v>
      </c>
      <c r="CE13" s="664"/>
      <c r="CF13" s="664"/>
      <c r="CG13" s="664"/>
      <c r="CH13" s="664"/>
      <c r="CI13" s="664"/>
      <c r="CJ13" s="664"/>
      <c r="CK13" s="664"/>
      <c r="CL13" s="664"/>
      <c r="CM13" s="664"/>
      <c r="CN13" s="664"/>
      <c r="CO13" s="664"/>
      <c r="CP13" s="664"/>
      <c r="CQ13" s="665"/>
      <c r="CR13" s="636">
        <v>14850020</v>
      </c>
      <c r="CS13" s="637"/>
      <c r="CT13" s="637"/>
      <c r="CU13" s="637"/>
      <c r="CV13" s="637"/>
      <c r="CW13" s="637"/>
      <c r="CX13" s="637"/>
      <c r="CY13" s="638"/>
      <c r="CZ13" s="685">
        <v>8.9</v>
      </c>
      <c r="DA13" s="685"/>
      <c r="DB13" s="685"/>
      <c r="DC13" s="685"/>
      <c r="DD13" s="642">
        <v>6147486</v>
      </c>
      <c r="DE13" s="637"/>
      <c r="DF13" s="637"/>
      <c r="DG13" s="637"/>
      <c r="DH13" s="637"/>
      <c r="DI13" s="637"/>
      <c r="DJ13" s="637"/>
      <c r="DK13" s="637"/>
      <c r="DL13" s="637"/>
      <c r="DM13" s="637"/>
      <c r="DN13" s="637"/>
      <c r="DO13" s="637"/>
      <c r="DP13" s="638"/>
      <c r="DQ13" s="642">
        <v>10100128</v>
      </c>
      <c r="DR13" s="637"/>
      <c r="DS13" s="637"/>
      <c r="DT13" s="637"/>
      <c r="DU13" s="637"/>
      <c r="DV13" s="637"/>
      <c r="DW13" s="637"/>
      <c r="DX13" s="637"/>
      <c r="DY13" s="637"/>
      <c r="DZ13" s="637"/>
      <c r="EA13" s="637"/>
      <c r="EB13" s="637"/>
      <c r="EC13" s="666"/>
    </row>
    <row r="14" spans="2:143" ht="11.25" customHeight="1" x14ac:dyDescent="0.2">
      <c r="B14" s="633" t="s">
        <v>238</v>
      </c>
      <c r="C14" s="634"/>
      <c r="D14" s="634"/>
      <c r="E14" s="634"/>
      <c r="F14" s="634"/>
      <c r="G14" s="634"/>
      <c r="H14" s="634"/>
      <c r="I14" s="634"/>
      <c r="J14" s="634"/>
      <c r="K14" s="634"/>
      <c r="L14" s="634"/>
      <c r="M14" s="634"/>
      <c r="N14" s="634"/>
      <c r="O14" s="634"/>
      <c r="P14" s="634"/>
      <c r="Q14" s="635"/>
      <c r="R14" s="636" t="s">
        <v>112</v>
      </c>
      <c r="S14" s="637"/>
      <c r="T14" s="637"/>
      <c r="U14" s="637"/>
      <c r="V14" s="637"/>
      <c r="W14" s="637"/>
      <c r="X14" s="637"/>
      <c r="Y14" s="638"/>
      <c r="Z14" s="685" t="s">
        <v>112</v>
      </c>
      <c r="AA14" s="685"/>
      <c r="AB14" s="685"/>
      <c r="AC14" s="685"/>
      <c r="AD14" s="686" t="s">
        <v>229</v>
      </c>
      <c r="AE14" s="686"/>
      <c r="AF14" s="686"/>
      <c r="AG14" s="686"/>
      <c r="AH14" s="686"/>
      <c r="AI14" s="686"/>
      <c r="AJ14" s="686"/>
      <c r="AK14" s="686"/>
      <c r="AL14" s="639" t="s">
        <v>229</v>
      </c>
      <c r="AM14" s="640"/>
      <c r="AN14" s="640"/>
      <c r="AO14" s="687"/>
      <c r="AP14" s="633" t="s">
        <v>239</v>
      </c>
      <c r="AQ14" s="634"/>
      <c r="AR14" s="634"/>
      <c r="AS14" s="634"/>
      <c r="AT14" s="634"/>
      <c r="AU14" s="634"/>
      <c r="AV14" s="634"/>
      <c r="AW14" s="634"/>
      <c r="AX14" s="634"/>
      <c r="AY14" s="634"/>
      <c r="AZ14" s="634"/>
      <c r="BA14" s="634"/>
      <c r="BB14" s="634"/>
      <c r="BC14" s="634"/>
      <c r="BD14" s="634"/>
      <c r="BE14" s="634"/>
      <c r="BF14" s="635"/>
      <c r="BG14" s="636">
        <v>1349299</v>
      </c>
      <c r="BH14" s="637"/>
      <c r="BI14" s="637"/>
      <c r="BJ14" s="637"/>
      <c r="BK14" s="637"/>
      <c r="BL14" s="637"/>
      <c r="BM14" s="637"/>
      <c r="BN14" s="638"/>
      <c r="BO14" s="685">
        <v>1.8</v>
      </c>
      <c r="BP14" s="685"/>
      <c r="BQ14" s="685"/>
      <c r="BR14" s="685"/>
      <c r="BS14" s="642" t="s">
        <v>112</v>
      </c>
      <c r="BT14" s="637"/>
      <c r="BU14" s="637"/>
      <c r="BV14" s="637"/>
      <c r="BW14" s="637"/>
      <c r="BX14" s="637"/>
      <c r="BY14" s="637"/>
      <c r="BZ14" s="637"/>
      <c r="CA14" s="637"/>
      <c r="CB14" s="666"/>
      <c r="CD14" s="667" t="s">
        <v>240</v>
      </c>
      <c r="CE14" s="664"/>
      <c r="CF14" s="664"/>
      <c r="CG14" s="664"/>
      <c r="CH14" s="664"/>
      <c r="CI14" s="664"/>
      <c r="CJ14" s="664"/>
      <c r="CK14" s="664"/>
      <c r="CL14" s="664"/>
      <c r="CM14" s="664"/>
      <c r="CN14" s="664"/>
      <c r="CO14" s="664"/>
      <c r="CP14" s="664"/>
      <c r="CQ14" s="665"/>
      <c r="CR14" s="636">
        <v>5666544</v>
      </c>
      <c r="CS14" s="637"/>
      <c r="CT14" s="637"/>
      <c r="CU14" s="637"/>
      <c r="CV14" s="637"/>
      <c r="CW14" s="637"/>
      <c r="CX14" s="637"/>
      <c r="CY14" s="638"/>
      <c r="CZ14" s="685">
        <v>3.4</v>
      </c>
      <c r="DA14" s="685"/>
      <c r="DB14" s="685"/>
      <c r="DC14" s="685"/>
      <c r="DD14" s="642">
        <v>74966</v>
      </c>
      <c r="DE14" s="637"/>
      <c r="DF14" s="637"/>
      <c r="DG14" s="637"/>
      <c r="DH14" s="637"/>
      <c r="DI14" s="637"/>
      <c r="DJ14" s="637"/>
      <c r="DK14" s="637"/>
      <c r="DL14" s="637"/>
      <c r="DM14" s="637"/>
      <c r="DN14" s="637"/>
      <c r="DO14" s="637"/>
      <c r="DP14" s="638"/>
      <c r="DQ14" s="642">
        <v>5495886</v>
      </c>
      <c r="DR14" s="637"/>
      <c r="DS14" s="637"/>
      <c r="DT14" s="637"/>
      <c r="DU14" s="637"/>
      <c r="DV14" s="637"/>
      <c r="DW14" s="637"/>
      <c r="DX14" s="637"/>
      <c r="DY14" s="637"/>
      <c r="DZ14" s="637"/>
      <c r="EA14" s="637"/>
      <c r="EB14" s="637"/>
      <c r="EC14" s="666"/>
    </row>
    <row r="15" spans="2:143" ht="11.25" customHeight="1" x14ac:dyDescent="0.2">
      <c r="B15" s="633" t="s">
        <v>241</v>
      </c>
      <c r="C15" s="634"/>
      <c r="D15" s="634"/>
      <c r="E15" s="634"/>
      <c r="F15" s="634"/>
      <c r="G15" s="634"/>
      <c r="H15" s="634"/>
      <c r="I15" s="634"/>
      <c r="J15" s="634"/>
      <c r="K15" s="634"/>
      <c r="L15" s="634"/>
      <c r="M15" s="634"/>
      <c r="N15" s="634"/>
      <c r="O15" s="634"/>
      <c r="P15" s="634"/>
      <c r="Q15" s="635"/>
      <c r="R15" s="636">
        <v>440606</v>
      </c>
      <c r="S15" s="637"/>
      <c r="T15" s="637"/>
      <c r="U15" s="637"/>
      <c r="V15" s="637"/>
      <c r="W15" s="637"/>
      <c r="X15" s="637"/>
      <c r="Y15" s="638"/>
      <c r="Z15" s="685">
        <v>0.3</v>
      </c>
      <c r="AA15" s="685"/>
      <c r="AB15" s="685"/>
      <c r="AC15" s="685"/>
      <c r="AD15" s="686">
        <v>440606</v>
      </c>
      <c r="AE15" s="686"/>
      <c r="AF15" s="686"/>
      <c r="AG15" s="686"/>
      <c r="AH15" s="686"/>
      <c r="AI15" s="686"/>
      <c r="AJ15" s="686"/>
      <c r="AK15" s="686"/>
      <c r="AL15" s="639">
        <v>0.5</v>
      </c>
      <c r="AM15" s="640"/>
      <c r="AN15" s="640"/>
      <c r="AO15" s="687"/>
      <c r="AP15" s="633" t="s">
        <v>242</v>
      </c>
      <c r="AQ15" s="634"/>
      <c r="AR15" s="634"/>
      <c r="AS15" s="634"/>
      <c r="AT15" s="634"/>
      <c r="AU15" s="634"/>
      <c r="AV15" s="634"/>
      <c r="AW15" s="634"/>
      <c r="AX15" s="634"/>
      <c r="AY15" s="634"/>
      <c r="AZ15" s="634"/>
      <c r="BA15" s="634"/>
      <c r="BB15" s="634"/>
      <c r="BC15" s="634"/>
      <c r="BD15" s="634"/>
      <c r="BE15" s="634"/>
      <c r="BF15" s="635"/>
      <c r="BG15" s="636">
        <v>3249821</v>
      </c>
      <c r="BH15" s="637"/>
      <c r="BI15" s="637"/>
      <c r="BJ15" s="637"/>
      <c r="BK15" s="637"/>
      <c r="BL15" s="637"/>
      <c r="BM15" s="637"/>
      <c r="BN15" s="638"/>
      <c r="BO15" s="685">
        <v>4.4000000000000004</v>
      </c>
      <c r="BP15" s="685"/>
      <c r="BQ15" s="685"/>
      <c r="BR15" s="685"/>
      <c r="BS15" s="642" t="s">
        <v>112</v>
      </c>
      <c r="BT15" s="637"/>
      <c r="BU15" s="637"/>
      <c r="BV15" s="637"/>
      <c r="BW15" s="637"/>
      <c r="BX15" s="637"/>
      <c r="BY15" s="637"/>
      <c r="BZ15" s="637"/>
      <c r="CA15" s="637"/>
      <c r="CB15" s="666"/>
      <c r="CD15" s="667" t="s">
        <v>243</v>
      </c>
      <c r="CE15" s="664"/>
      <c r="CF15" s="664"/>
      <c r="CG15" s="664"/>
      <c r="CH15" s="664"/>
      <c r="CI15" s="664"/>
      <c r="CJ15" s="664"/>
      <c r="CK15" s="664"/>
      <c r="CL15" s="664"/>
      <c r="CM15" s="664"/>
      <c r="CN15" s="664"/>
      <c r="CO15" s="664"/>
      <c r="CP15" s="664"/>
      <c r="CQ15" s="665"/>
      <c r="CR15" s="636">
        <v>22929875</v>
      </c>
      <c r="CS15" s="637"/>
      <c r="CT15" s="637"/>
      <c r="CU15" s="637"/>
      <c r="CV15" s="637"/>
      <c r="CW15" s="637"/>
      <c r="CX15" s="637"/>
      <c r="CY15" s="638"/>
      <c r="CZ15" s="685">
        <v>13.8</v>
      </c>
      <c r="DA15" s="685"/>
      <c r="DB15" s="685"/>
      <c r="DC15" s="685"/>
      <c r="DD15" s="642">
        <v>8101046</v>
      </c>
      <c r="DE15" s="637"/>
      <c r="DF15" s="637"/>
      <c r="DG15" s="637"/>
      <c r="DH15" s="637"/>
      <c r="DI15" s="637"/>
      <c r="DJ15" s="637"/>
      <c r="DK15" s="637"/>
      <c r="DL15" s="637"/>
      <c r="DM15" s="637"/>
      <c r="DN15" s="637"/>
      <c r="DO15" s="637"/>
      <c r="DP15" s="638"/>
      <c r="DQ15" s="642">
        <v>13615777</v>
      </c>
      <c r="DR15" s="637"/>
      <c r="DS15" s="637"/>
      <c r="DT15" s="637"/>
      <c r="DU15" s="637"/>
      <c r="DV15" s="637"/>
      <c r="DW15" s="637"/>
      <c r="DX15" s="637"/>
      <c r="DY15" s="637"/>
      <c r="DZ15" s="637"/>
      <c r="EA15" s="637"/>
      <c r="EB15" s="637"/>
      <c r="EC15" s="666"/>
    </row>
    <row r="16" spans="2:143" ht="11.25" customHeight="1" x14ac:dyDescent="0.2">
      <c r="B16" s="633" t="s">
        <v>244</v>
      </c>
      <c r="C16" s="634"/>
      <c r="D16" s="634"/>
      <c r="E16" s="634"/>
      <c r="F16" s="634"/>
      <c r="G16" s="634"/>
      <c r="H16" s="634"/>
      <c r="I16" s="634"/>
      <c r="J16" s="634"/>
      <c r="K16" s="634"/>
      <c r="L16" s="634"/>
      <c r="M16" s="634"/>
      <c r="N16" s="634"/>
      <c r="O16" s="634"/>
      <c r="P16" s="634"/>
      <c r="Q16" s="635"/>
      <c r="R16" s="636" t="s">
        <v>156</v>
      </c>
      <c r="S16" s="637"/>
      <c r="T16" s="637"/>
      <c r="U16" s="637"/>
      <c r="V16" s="637"/>
      <c r="W16" s="637"/>
      <c r="X16" s="637"/>
      <c r="Y16" s="638"/>
      <c r="Z16" s="685" t="s">
        <v>112</v>
      </c>
      <c r="AA16" s="685"/>
      <c r="AB16" s="685"/>
      <c r="AC16" s="685"/>
      <c r="AD16" s="686" t="s">
        <v>112</v>
      </c>
      <c r="AE16" s="686"/>
      <c r="AF16" s="686"/>
      <c r="AG16" s="686"/>
      <c r="AH16" s="686"/>
      <c r="AI16" s="686"/>
      <c r="AJ16" s="686"/>
      <c r="AK16" s="686"/>
      <c r="AL16" s="639" t="s">
        <v>112</v>
      </c>
      <c r="AM16" s="640"/>
      <c r="AN16" s="640"/>
      <c r="AO16" s="687"/>
      <c r="AP16" s="633" t="s">
        <v>245</v>
      </c>
      <c r="AQ16" s="634"/>
      <c r="AR16" s="634"/>
      <c r="AS16" s="634"/>
      <c r="AT16" s="634"/>
      <c r="AU16" s="634"/>
      <c r="AV16" s="634"/>
      <c r="AW16" s="634"/>
      <c r="AX16" s="634"/>
      <c r="AY16" s="634"/>
      <c r="AZ16" s="634"/>
      <c r="BA16" s="634"/>
      <c r="BB16" s="634"/>
      <c r="BC16" s="634"/>
      <c r="BD16" s="634"/>
      <c r="BE16" s="634"/>
      <c r="BF16" s="635"/>
      <c r="BG16" s="636" t="s">
        <v>112</v>
      </c>
      <c r="BH16" s="637"/>
      <c r="BI16" s="637"/>
      <c r="BJ16" s="637"/>
      <c r="BK16" s="637"/>
      <c r="BL16" s="637"/>
      <c r="BM16" s="637"/>
      <c r="BN16" s="638"/>
      <c r="BO16" s="685" t="s">
        <v>229</v>
      </c>
      <c r="BP16" s="685"/>
      <c r="BQ16" s="685"/>
      <c r="BR16" s="685"/>
      <c r="BS16" s="642" t="s">
        <v>112</v>
      </c>
      <c r="BT16" s="637"/>
      <c r="BU16" s="637"/>
      <c r="BV16" s="637"/>
      <c r="BW16" s="637"/>
      <c r="BX16" s="637"/>
      <c r="BY16" s="637"/>
      <c r="BZ16" s="637"/>
      <c r="CA16" s="637"/>
      <c r="CB16" s="666"/>
      <c r="CD16" s="667" t="s">
        <v>246</v>
      </c>
      <c r="CE16" s="664"/>
      <c r="CF16" s="664"/>
      <c r="CG16" s="664"/>
      <c r="CH16" s="664"/>
      <c r="CI16" s="664"/>
      <c r="CJ16" s="664"/>
      <c r="CK16" s="664"/>
      <c r="CL16" s="664"/>
      <c r="CM16" s="664"/>
      <c r="CN16" s="664"/>
      <c r="CO16" s="664"/>
      <c r="CP16" s="664"/>
      <c r="CQ16" s="665"/>
      <c r="CR16" s="636">
        <v>2484065</v>
      </c>
      <c r="CS16" s="637"/>
      <c r="CT16" s="637"/>
      <c r="CU16" s="637"/>
      <c r="CV16" s="637"/>
      <c r="CW16" s="637"/>
      <c r="CX16" s="637"/>
      <c r="CY16" s="638"/>
      <c r="CZ16" s="685">
        <v>1.5</v>
      </c>
      <c r="DA16" s="685"/>
      <c r="DB16" s="685"/>
      <c r="DC16" s="685"/>
      <c r="DD16" s="642" t="s">
        <v>229</v>
      </c>
      <c r="DE16" s="637"/>
      <c r="DF16" s="637"/>
      <c r="DG16" s="637"/>
      <c r="DH16" s="637"/>
      <c r="DI16" s="637"/>
      <c r="DJ16" s="637"/>
      <c r="DK16" s="637"/>
      <c r="DL16" s="637"/>
      <c r="DM16" s="637"/>
      <c r="DN16" s="637"/>
      <c r="DO16" s="637"/>
      <c r="DP16" s="638"/>
      <c r="DQ16" s="642">
        <v>461543</v>
      </c>
      <c r="DR16" s="637"/>
      <c r="DS16" s="637"/>
      <c r="DT16" s="637"/>
      <c r="DU16" s="637"/>
      <c r="DV16" s="637"/>
      <c r="DW16" s="637"/>
      <c r="DX16" s="637"/>
      <c r="DY16" s="637"/>
      <c r="DZ16" s="637"/>
      <c r="EA16" s="637"/>
      <c r="EB16" s="637"/>
      <c r="EC16" s="666"/>
    </row>
    <row r="17" spans="2:133" ht="11.25" customHeight="1" x14ac:dyDescent="0.2">
      <c r="B17" s="633" t="s">
        <v>247</v>
      </c>
      <c r="C17" s="634"/>
      <c r="D17" s="634"/>
      <c r="E17" s="634"/>
      <c r="F17" s="634"/>
      <c r="G17" s="634"/>
      <c r="H17" s="634"/>
      <c r="I17" s="634"/>
      <c r="J17" s="634"/>
      <c r="K17" s="634"/>
      <c r="L17" s="634"/>
      <c r="M17" s="634"/>
      <c r="N17" s="634"/>
      <c r="O17" s="634"/>
      <c r="P17" s="634"/>
      <c r="Q17" s="635"/>
      <c r="R17" s="636">
        <v>377002</v>
      </c>
      <c r="S17" s="637"/>
      <c r="T17" s="637"/>
      <c r="U17" s="637"/>
      <c r="V17" s="637"/>
      <c r="W17" s="637"/>
      <c r="X17" s="637"/>
      <c r="Y17" s="638"/>
      <c r="Z17" s="685">
        <v>0.2</v>
      </c>
      <c r="AA17" s="685"/>
      <c r="AB17" s="685"/>
      <c r="AC17" s="685"/>
      <c r="AD17" s="686">
        <v>377002</v>
      </c>
      <c r="AE17" s="686"/>
      <c r="AF17" s="686"/>
      <c r="AG17" s="686"/>
      <c r="AH17" s="686"/>
      <c r="AI17" s="686"/>
      <c r="AJ17" s="686"/>
      <c r="AK17" s="686"/>
      <c r="AL17" s="639">
        <v>0.4</v>
      </c>
      <c r="AM17" s="640"/>
      <c r="AN17" s="640"/>
      <c r="AO17" s="687"/>
      <c r="AP17" s="633" t="s">
        <v>248</v>
      </c>
      <c r="AQ17" s="634"/>
      <c r="AR17" s="634"/>
      <c r="AS17" s="634"/>
      <c r="AT17" s="634"/>
      <c r="AU17" s="634"/>
      <c r="AV17" s="634"/>
      <c r="AW17" s="634"/>
      <c r="AX17" s="634"/>
      <c r="AY17" s="634"/>
      <c r="AZ17" s="634"/>
      <c r="BA17" s="634"/>
      <c r="BB17" s="634"/>
      <c r="BC17" s="634"/>
      <c r="BD17" s="634"/>
      <c r="BE17" s="634"/>
      <c r="BF17" s="635"/>
      <c r="BG17" s="636">
        <v>584</v>
      </c>
      <c r="BH17" s="637"/>
      <c r="BI17" s="637"/>
      <c r="BJ17" s="637"/>
      <c r="BK17" s="637"/>
      <c r="BL17" s="637"/>
      <c r="BM17" s="637"/>
      <c r="BN17" s="638"/>
      <c r="BO17" s="685">
        <v>0</v>
      </c>
      <c r="BP17" s="685"/>
      <c r="BQ17" s="685"/>
      <c r="BR17" s="685"/>
      <c r="BS17" s="642" t="s">
        <v>112</v>
      </c>
      <c r="BT17" s="637"/>
      <c r="BU17" s="637"/>
      <c r="BV17" s="637"/>
      <c r="BW17" s="637"/>
      <c r="BX17" s="637"/>
      <c r="BY17" s="637"/>
      <c r="BZ17" s="637"/>
      <c r="CA17" s="637"/>
      <c r="CB17" s="666"/>
      <c r="CD17" s="667" t="s">
        <v>249</v>
      </c>
      <c r="CE17" s="664"/>
      <c r="CF17" s="664"/>
      <c r="CG17" s="664"/>
      <c r="CH17" s="664"/>
      <c r="CI17" s="664"/>
      <c r="CJ17" s="664"/>
      <c r="CK17" s="664"/>
      <c r="CL17" s="664"/>
      <c r="CM17" s="664"/>
      <c r="CN17" s="664"/>
      <c r="CO17" s="664"/>
      <c r="CP17" s="664"/>
      <c r="CQ17" s="665"/>
      <c r="CR17" s="636">
        <v>16071008</v>
      </c>
      <c r="CS17" s="637"/>
      <c r="CT17" s="637"/>
      <c r="CU17" s="637"/>
      <c r="CV17" s="637"/>
      <c r="CW17" s="637"/>
      <c r="CX17" s="637"/>
      <c r="CY17" s="638"/>
      <c r="CZ17" s="685">
        <v>9.6999999999999993</v>
      </c>
      <c r="DA17" s="685"/>
      <c r="DB17" s="685"/>
      <c r="DC17" s="685"/>
      <c r="DD17" s="642" t="s">
        <v>112</v>
      </c>
      <c r="DE17" s="637"/>
      <c r="DF17" s="637"/>
      <c r="DG17" s="637"/>
      <c r="DH17" s="637"/>
      <c r="DI17" s="637"/>
      <c r="DJ17" s="637"/>
      <c r="DK17" s="637"/>
      <c r="DL17" s="637"/>
      <c r="DM17" s="637"/>
      <c r="DN17" s="637"/>
      <c r="DO17" s="637"/>
      <c r="DP17" s="638"/>
      <c r="DQ17" s="642">
        <v>15755596</v>
      </c>
      <c r="DR17" s="637"/>
      <c r="DS17" s="637"/>
      <c r="DT17" s="637"/>
      <c r="DU17" s="637"/>
      <c r="DV17" s="637"/>
      <c r="DW17" s="637"/>
      <c r="DX17" s="637"/>
      <c r="DY17" s="637"/>
      <c r="DZ17" s="637"/>
      <c r="EA17" s="637"/>
      <c r="EB17" s="637"/>
      <c r="EC17" s="666"/>
    </row>
    <row r="18" spans="2:133" ht="11.25" customHeight="1" x14ac:dyDescent="0.2">
      <c r="B18" s="633" t="s">
        <v>250</v>
      </c>
      <c r="C18" s="634"/>
      <c r="D18" s="634"/>
      <c r="E18" s="634"/>
      <c r="F18" s="634"/>
      <c r="G18" s="634"/>
      <c r="H18" s="634"/>
      <c r="I18" s="634"/>
      <c r="J18" s="634"/>
      <c r="K18" s="634"/>
      <c r="L18" s="634"/>
      <c r="M18" s="634"/>
      <c r="N18" s="634"/>
      <c r="O18" s="634"/>
      <c r="P18" s="634"/>
      <c r="Q18" s="635"/>
      <c r="R18" s="636">
        <v>15910611</v>
      </c>
      <c r="S18" s="637"/>
      <c r="T18" s="637"/>
      <c r="U18" s="637"/>
      <c r="V18" s="637"/>
      <c r="W18" s="637"/>
      <c r="X18" s="637"/>
      <c r="Y18" s="638"/>
      <c r="Z18" s="685">
        <v>9.1999999999999993</v>
      </c>
      <c r="AA18" s="685"/>
      <c r="AB18" s="685"/>
      <c r="AC18" s="685"/>
      <c r="AD18" s="686">
        <v>14328171</v>
      </c>
      <c r="AE18" s="686"/>
      <c r="AF18" s="686"/>
      <c r="AG18" s="686"/>
      <c r="AH18" s="686"/>
      <c r="AI18" s="686"/>
      <c r="AJ18" s="686"/>
      <c r="AK18" s="686"/>
      <c r="AL18" s="639">
        <v>15.1</v>
      </c>
      <c r="AM18" s="640"/>
      <c r="AN18" s="640"/>
      <c r="AO18" s="687"/>
      <c r="AP18" s="633" t="s">
        <v>251</v>
      </c>
      <c r="AQ18" s="634"/>
      <c r="AR18" s="634"/>
      <c r="AS18" s="634"/>
      <c r="AT18" s="634"/>
      <c r="AU18" s="634"/>
      <c r="AV18" s="634"/>
      <c r="AW18" s="634"/>
      <c r="AX18" s="634"/>
      <c r="AY18" s="634"/>
      <c r="AZ18" s="634"/>
      <c r="BA18" s="634"/>
      <c r="BB18" s="634"/>
      <c r="BC18" s="634"/>
      <c r="BD18" s="634"/>
      <c r="BE18" s="634"/>
      <c r="BF18" s="635"/>
      <c r="BG18" s="636" t="s">
        <v>112</v>
      </c>
      <c r="BH18" s="637"/>
      <c r="BI18" s="637"/>
      <c r="BJ18" s="637"/>
      <c r="BK18" s="637"/>
      <c r="BL18" s="637"/>
      <c r="BM18" s="637"/>
      <c r="BN18" s="638"/>
      <c r="BO18" s="685" t="s">
        <v>112</v>
      </c>
      <c r="BP18" s="685"/>
      <c r="BQ18" s="685"/>
      <c r="BR18" s="685"/>
      <c r="BS18" s="642" t="s">
        <v>112</v>
      </c>
      <c r="BT18" s="637"/>
      <c r="BU18" s="637"/>
      <c r="BV18" s="637"/>
      <c r="BW18" s="637"/>
      <c r="BX18" s="637"/>
      <c r="BY18" s="637"/>
      <c r="BZ18" s="637"/>
      <c r="CA18" s="637"/>
      <c r="CB18" s="666"/>
      <c r="CD18" s="667" t="s">
        <v>252</v>
      </c>
      <c r="CE18" s="664"/>
      <c r="CF18" s="664"/>
      <c r="CG18" s="664"/>
      <c r="CH18" s="664"/>
      <c r="CI18" s="664"/>
      <c r="CJ18" s="664"/>
      <c r="CK18" s="664"/>
      <c r="CL18" s="664"/>
      <c r="CM18" s="664"/>
      <c r="CN18" s="664"/>
      <c r="CO18" s="664"/>
      <c r="CP18" s="664"/>
      <c r="CQ18" s="665"/>
      <c r="CR18" s="636" t="s">
        <v>229</v>
      </c>
      <c r="CS18" s="637"/>
      <c r="CT18" s="637"/>
      <c r="CU18" s="637"/>
      <c r="CV18" s="637"/>
      <c r="CW18" s="637"/>
      <c r="CX18" s="637"/>
      <c r="CY18" s="638"/>
      <c r="CZ18" s="685" t="s">
        <v>112</v>
      </c>
      <c r="DA18" s="685"/>
      <c r="DB18" s="685"/>
      <c r="DC18" s="685"/>
      <c r="DD18" s="642" t="s">
        <v>229</v>
      </c>
      <c r="DE18" s="637"/>
      <c r="DF18" s="637"/>
      <c r="DG18" s="637"/>
      <c r="DH18" s="637"/>
      <c r="DI18" s="637"/>
      <c r="DJ18" s="637"/>
      <c r="DK18" s="637"/>
      <c r="DL18" s="637"/>
      <c r="DM18" s="637"/>
      <c r="DN18" s="637"/>
      <c r="DO18" s="637"/>
      <c r="DP18" s="638"/>
      <c r="DQ18" s="642" t="s">
        <v>112</v>
      </c>
      <c r="DR18" s="637"/>
      <c r="DS18" s="637"/>
      <c r="DT18" s="637"/>
      <c r="DU18" s="637"/>
      <c r="DV18" s="637"/>
      <c r="DW18" s="637"/>
      <c r="DX18" s="637"/>
      <c r="DY18" s="637"/>
      <c r="DZ18" s="637"/>
      <c r="EA18" s="637"/>
      <c r="EB18" s="637"/>
      <c r="EC18" s="666"/>
    </row>
    <row r="19" spans="2:133" ht="11.25" customHeight="1" x14ac:dyDescent="0.2">
      <c r="B19" s="633" t="s">
        <v>253</v>
      </c>
      <c r="C19" s="634"/>
      <c r="D19" s="634"/>
      <c r="E19" s="634"/>
      <c r="F19" s="634"/>
      <c r="G19" s="634"/>
      <c r="H19" s="634"/>
      <c r="I19" s="634"/>
      <c r="J19" s="634"/>
      <c r="K19" s="634"/>
      <c r="L19" s="634"/>
      <c r="M19" s="634"/>
      <c r="N19" s="634"/>
      <c r="O19" s="634"/>
      <c r="P19" s="634"/>
      <c r="Q19" s="635"/>
      <c r="R19" s="636">
        <v>14328171</v>
      </c>
      <c r="S19" s="637"/>
      <c r="T19" s="637"/>
      <c r="U19" s="637"/>
      <c r="V19" s="637"/>
      <c r="W19" s="637"/>
      <c r="X19" s="637"/>
      <c r="Y19" s="638"/>
      <c r="Z19" s="685">
        <v>8.3000000000000007</v>
      </c>
      <c r="AA19" s="685"/>
      <c r="AB19" s="685"/>
      <c r="AC19" s="685"/>
      <c r="AD19" s="686">
        <v>14328171</v>
      </c>
      <c r="AE19" s="686"/>
      <c r="AF19" s="686"/>
      <c r="AG19" s="686"/>
      <c r="AH19" s="686"/>
      <c r="AI19" s="686"/>
      <c r="AJ19" s="686"/>
      <c r="AK19" s="686"/>
      <c r="AL19" s="639">
        <v>15.1</v>
      </c>
      <c r="AM19" s="640"/>
      <c r="AN19" s="640"/>
      <c r="AO19" s="687"/>
      <c r="AP19" s="633" t="s">
        <v>254</v>
      </c>
      <c r="AQ19" s="634"/>
      <c r="AR19" s="634"/>
      <c r="AS19" s="634"/>
      <c r="AT19" s="634"/>
      <c r="AU19" s="634"/>
      <c r="AV19" s="634"/>
      <c r="AW19" s="634"/>
      <c r="AX19" s="634"/>
      <c r="AY19" s="634"/>
      <c r="AZ19" s="634"/>
      <c r="BA19" s="634"/>
      <c r="BB19" s="634"/>
      <c r="BC19" s="634"/>
      <c r="BD19" s="634"/>
      <c r="BE19" s="634"/>
      <c r="BF19" s="635"/>
      <c r="BG19" s="636">
        <v>8623243</v>
      </c>
      <c r="BH19" s="637"/>
      <c r="BI19" s="637"/>
      <c r="BJ19" s="637"/>
      <c r="BK19" s="637"/>
      <c r="BL19" s="637"/>
      <c r="BM19" s="637"/>
      <c r="BN19" s="638"/>
      <c r="BO19" s="685">
        <v>11.7</v>
      </c>
      <c r="BP19" s="685"/>
      <c r="BQ19" s="685"/>
      <c r="BR19" s="685"/>
      <c r="BS19" s="642" t="s">
        <v>112</v>
      </c>
      <c r="BT19" s="637"/>
      <c r="BU19" s="637"/>
      <c r="BV19" s="637"/>
      <c r="BW19" s="637"/>
      <c r="BX19" s="637"/>
      <c r="BY19" s="637"/>
      <c r="BZ19" s="637"/>
      <c r="CA19" s="637"/>
      <c r="CB19" s="666"/>
      <c r="CD19" s="667" t="s">
        <v>255</v>
      </c>
      <c r="CE19" s="664"/>
      <c r="CF19" s="664"/>
      <c r="CG19" s="664"/>
      <c r="CH19" s="664"/>
      <c r="CI19" s="664"/>
      <c r="CJ19" s="664"/>
      <c r="CK19" s="664"/>
      <c r="CL19" s="664"/>
      <c r="CM19" s="664"/>
      <c r="CN19" s="664"/>
      <c r="CO19" s="664"/>
      <c r="CP19" s="664"/>
      <c r="CQ19" s="665"/>
      <c r="CR19" s="636" t="s">
        <v>112</v>
      </c>
      <c r="CS19" s="637"/>
      <c r="CT19" s="637"/>
      <c r="CU19" s="637"/>
      <c r="CV19" s="637"/>
      <c r="CW19" s="637"/>
      <c r="CX19" s="637"/>
      <c r="CY19" s="638"/>
      <c r="CZ19" s="685" t="s">
        <v>112</v>
      </c>
      <c r="DA19" s="685"/>
      <c r="DB19" s="685"/>
      <c r="DC19" s="685"/>
      <c r="DD19" s="642" t="s">
        <v>112</v>
      </c>
      <c r="DE19" s="637"/>
      <c r="DF19" s="637"/>
      <c r="DG19" s="637"/>
      <c r="DH19" s="637"/>
      <c r="DI19" s="637"/>
      <c r="DJ19" s="637"/>
      <c r="DK19" s="637"/>
      <c r="DL19" s="637"/>
      <c r="DM19" s="637"/>
      <c r="DN19" s="637"/>
      <c r="DO19" s="637"/>
      <c r="DP19" s="638"/>
      <c r="DQ19" s="642" t="s">
        <v>112</v>
      </c>
      <c r="DR19" s="637"/>
      <c r="DS19" s="637"/>
      <c r="DT19" s="637"/>
      <c r="DU19" s="637"/>
      <c r="DV19" s="637"/>
      <c r="DW19" s="637"/>
      <c r="DX19" s="637"/>
      <c r="DY19" s="637"/>
      <c r="DZ19" s="637"/>
      <c r="EA19" s="637"/>
      <c r="EB19" s="637"/>
      <c r="EC19" s="666"/>
    </row>
    <row r="20" spans="2:133" ht="11.25" customHeight="1" x14ac:dyDescent="0.2">
      <c r="B20" s="633" t="s">
        <v>256</v>
      </c>
      <c r="C20" s="634"/>
      <c r="D20" s="634"/>
      <c r="E20" s="634"/>
      <c r="F20" s="634"/>
      <c r="G20" s="634"/>
      <c r="H20" s="634"/>
      <c r="I20" s="634"/>
      <c r="J20" s="634"/>
      <c r="K20" s="634"/>
      <c r="L20" s="634"/>
      <c r="M20" s="634"/>
      <c r="N20" s="634"/>
      <c r="O20" s="634"/>
      <c r="P20" s="634"/>
      <c r="Q20" s="635"/>
      <c r="R20" s="636">
        <v>1582429</v>
      </c>
      <c r="S20" s="637"/>
      <c r="T20" s="637"/>
      <c r="U20" s="637"/>
      <c r="V20" s="637"/>
      <c r="W20" s="637"/>
      <c r="X20" s="637"/>
      <c r="Y20" s="638"/>
      <c r="Z20" s="685">
        <v>0.9</v>
      </c>
      <c r="AA20" s="685"/>
      <c r="AB20" s="685"/>
      <c r="AC20" s="685"/>
      <c r="AD20" s="686" t="s">
        <v>229</v>
      </c>
      <c r="AE20" s="686"/>
      <c r="AF20" s="686"/>
      <c r="AG20" s="686"/>
      <c r="AH20" s="686"/>
      <c r="AI20" s="686"/>
      <c r="AJ20" s="686"/>
      <c r="AK20" s="686"/>
      <c r="AL20" s="639" t="s">
        <v>112</v>
      </c>
      <c r="AM20" s="640"/>
      <c r="AN20" s="640"/>
      <c r="AO20" s="687"/>
      <c r="AP20" s="633" t="s">
        <v>257</v>
      </c>
      <c r="AQ20" s="634"/>
      <c r="AR20" s="634"/>
      <c r="AS20" s="634"/>
      <c r="AT20" s="634"/>
      <c r="AU20" s="634"/>
      <c r="AV20" s="634"/>
      <c r="AW20" s="634"/>
      <c r="AX20" s="634"/>
      <c r="AY20" s="634"/>
      <c r="AZ20" s="634"/>
      <c r="BA20" s="634"/>
      <c r="BB20" s="634"/>
      <c r="BC20" s="634"/>
      <c r="BD20" s="634"/>
      <c r="BE20" s="634"/>
      <c r="BF20" s="635"/>
      <c r="BG20" s="636">
        <v>8623243</v>
      </c>
      <c r="BH20" s="637"/>
      <c r="BI20" s="637"/>
      <c r="BJ20" s="637"/>
      <c r="BK20" s="637"/>
      <c r="BL20" s="637"/>
      <c r="BM20" s="637"/>
      <c r="BN20" s="638"/>
      <c r="BO20" s="685">
        <v>11.7</v>
      </c>
      <c r="BP20" s="685"/>
      <c r="BQ20" s="685"/>
      <c r="BR20" s="685"/>
      <c r="BS20" s="642" t="s">
        <v>112</v>
      </c>
      <c r="BT20" s="637"/>
      <c r="BU20" s="637"/>
      <c r="BV20" s="637"/>
      <c r="BW20" s="637"/>
      <c r="BX20" s="637"/>
      <c r="BY20" s="637"/>
      <c r="BZ20" s="637"/>
      <c r="CA20" s="637"/>
      <c r="CB20" s="666"/>
      <c r="CD20" s="667" t="s">
        <v>258</v>
      </c>
      <c r="CE20" s="664"/>
      <c r="CF20" s="664"/>
      <c r="CG20" s="664"/>
      <c r="CH20" s="664"/>
      <c r="CI20" s="664"/>
      <c r="CJ20" s="664"/>
      <c r="CK20" s="664"/>
      <c r="CL20" s="664"/>
      <c r="CM20" s="664"/>
      <c r="CN20" s="664"/>
      <c r="CO20" s="664"/>
      <c r="CP20" s="664"/>
      <c r="CQ20" s="665"/>
      <c r="CR20" s="636">
        <v>165925591</v>
      </c>
      <c r="CS20" s="637"/>
      <c r="CT20" s="637"/>
      <c r="CU20" s="637"/>
      <c r="CV20" s="637"/>
      <c r="CW20" s="637"/>
      <c r="CX20" s="637"/>
      <c r="CY20" s="638"/>
      <c r="CZ20" s="685">
        <v>100</v>
      </c>
      <c r="DA20" s="685"/>
      <c r="DB20" s="685"/>
      <c r="DC20" s="685"/>
      <c r="DD20" s="642">
        <v>18488346</v>
      </c>
      <c r="DE20" s="637"/>
      <c r="DF20" s="637"/>
      <c r="DG20" s="637"/>
      <c r="DH20" s="637"/>
      <c r="DI20" s="637"/>
      <c r="DJ20" s="637"/>
      <c r="DK20" s="637"/>
      <c r="DL20" s="637"/>
      <c r="DM20" s="637"/>
      <c r="DN20" s="637"/>
      <c r="DO20" s="637"/>
      <c r="DP20" s="638"/>
      <c r="DQ20" s="642">
        <v>105991968</v>
      </c>
      <c r="DR20" s="637"/>
      <c r="DS20" s="637"/>
      <c r="DT20" s="637"/>
      <c r="DU20" s="637"/>
      <c r="DV20" s="637"/>
      <c r="DW20" s="637"/>
      <c r="DX20" s="637"/>
      <c r="DY20" s="637"/>
      <c r="DZ20" s="637"/>
      <c r="EA20" s="637"/>
      <c r="EB20" s="637"/>
      <c r="EC20" s="666"/>
    </row>
    <row r="21" spans="2:133" ht="11.25" customHeight="1" x14ac:dyDescent="0.2">
      <c r="B21" s="633" t="s">
        <v>259</v>
      </c>
      <c r="C21" s="634"/>
      <c r="D21" s="634"/>
      <c r="E21" s="634"/>
      <c r="F21" s="634"/>
      <c r="G21" s="634"/>
      <c r="H21" s="634"/>
      <c r="I21" s="634"/>
      <c r="J21" s="634"/>
      <c r="K21" s="634"/>
      <c r="L21" s="634"/>
      <c r="M21" s="634"/>
      <c r="N21" s="634"/>
      <c r="O21" s="634"/>
      <c r="P21" s="634"/>
      <c r="Q21" s="635"/>
      <c r="R21" s="636">
        <v>11</v>
      </c>
      <c r="S21" s="637"/>
      <c r="T21" s="637"/>
      <c r="U21" s="637"/>
      <c r="V21" s="637"/>
      <c r="W21" s="637"/>
      <c r="X21" s="637"/>
      <c r="Y21" s="638"/>
      <c r="Z21" s="685">
        <v>0</v>
      </c>
      <c r="AA21" s="685"/>
      <c r="AB21" s="685"/>
      <c r="AC21" s="685"/>
      <c r="AD21" s="686" t="s">
        <v>112</v>
      </c>
      <c r="AE21" s="686"/>
      <c r="AF21" s="686"/>
      <c r="AG21" s="686"/>
      <c r="AH21" s="686"/>
      <c r="AI21" s="686"/>
      <c r="AJ21" s="686"/>
      <c r="AK21" s="686"/>
      <c r="AL21" s="639" t="s">
        <v>112</v>
      </c>
      <c r="AM21" s="640"/>
      <c r="AN21" s="640"/>
      <c r="AO21" s="687"/>
      <c r="AP21" s="731" t="s">
        <v>260</v>
      </c>
      <c r="AQ21" s="738"/>
      <c r="AR21" s="738"/>
      <c r="AS21" s="738"/>
      <c r="AT21" s="738"/>
      <c r="AU21" s="738"/>
      <c r="AV21" s="738"/>
      <c r="AW21" s="738"/>
      <c r="AX21" s="738"/>
      <c r="AY21" s="738"/>
      <c r="AZ21" s="738"/>
      <c r="BA21" s="738"/>
      <c r="BB21" s="738"/>
      <c r="BC21" s="738"/>
      <c r="BD21" s="738"/>
      <c r="BE21" s="738"/>
      <c r="BF21" s="733"/>
      <c r="BG21" s="636">
        <v>14455</v>
      </c>
      <c r="BH21" s="637"/>
      <c r="BI21" s="637"/>
      <c r="BJ21" s="637"/>
      <c r="BK21" s="637"/>
      <c r="BL21" s="637"/>
      <c r="BM21" s="637"/>
      <c r="BN21" s="638"/>
      <c r="BO21" s="685">
        <v>0</v>
      </c>
      <c r="BP21" s="685"/>
      <c r="BQ21" s="685"/>
      <c r="BR21" s="685"/>
      <c r="BS21" s="642" t="s">
        <v>112</v>
      </c>
      <c r="BT21" s="637"/>
      <c r="BU21" s="637"/>
      <c r="BV21" s="637"/>
      <c r="BW21" s="637"/>
      <c r="BX21" s="637"/>
      <c r="BY21" s="637"/>
      <c r="BZ21" s="637"/>
      <c r="CA21" s="637"/>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33" t="s">
        <v>261</v>
      </c>
      <c r="C22" s="634"/>
      <c r="D22" s="634"/>
      <c r="E22" s="634"/>
      <c r="F22" s="634"/>
      <c r="G22" s="634"/>
      <c r="H22" s="634"/>
      <c r="I22" s="634"/>
      <c r="J22" s="634"/>
      <c r="K22" s="634"/>
      <c r="L22" s="634"/>
      <c r="M22" s="634"/>
      <c r="N22" s="634"/>
      <c r="O22" s="634"/>
      <c r="P22" s="634"/>
      <c r="Q22" s="635"/>
      <c r="R22" s="636">
        <v>101189043</v>
      </c>
      <c r="S22" s="637"/>
      <c r="T22" s="637"/>
      <c r="U22" s="637"/>
      <c r="V22" s="637"/>
      <c r="W22" s="637"/>
      <c r="X22" s="637"/>
      <c r="Y22" s="638"/>
      <c r="Z22" s="685">
        <v>58.3</v>
      </c>
      <c r="AA22" s="685"/>
      <c r="AB22" s="685"/>
      <c r="AC22" s="685"/>
      <c r="AD22" s="686">
        <v>94502828</v>
      </c>
      <c r="AE22" s="686"/>
      <c r="AF22" s="686"/>
      <c r="AG22" s="686"/>
      <c r="AH22" s="686"/>
      <c r="AI22" s="686"/>
      <c r="AJ22" s="686"/>
      <c r="AK22" s="686"/>
      <c r="AL22" s="639">
        <v>99.6</v>
      </c>
      <c r="AM22" s="640"/>
      <c r="AN22" s="640"/>
      <c r="AO22" s="687"/>
      <c r="AP22" s="731" t="s">
        <v>262</v>
      </c>
      <c r="AQ22" s="738"/>
      <c r="AR22" s="738"/>
      <c r="AS22" s="738"/>
      <c r="AT22" s="738"/>
      <c r="AU22" s="738"/>
      <c r="AV22" s="738"/>
      <c r="AW22" s="738"/>
      <c r="AX22" s="738"/>
      <c r="AY22" s="738"/>
      <c r="AZ22" s="738"/>
      <c r="BA22" s="738"/>
      <c r="BB22" s="738"/>
      <c r="BC22" s="738"/>
      <c r="BD22" s="738"/>
      <c r="BE22" s="738"/>
      <c r="BF22" s="733"/>
      <c r="BG22" s="636">
        <v>3505013</v>
      </c>
      <c r="BH22" s="637"/>
      <c r="BI22" s="637"/>
      <c r="BJ22" s="637"/>
      <c r="BK22" s="637"/>
      <c r="BL22" s="637"/>
      <c r="BM22" s="637"/>
      <c r="BN22" s="638"/>
      <c r="BO22" s="685">
        <v>4.8</v>
      </c>
      <c r="BP22" s="685"/>
      <c r="BQ22" s="685"/>
      <c r="BR22" s="685"/>
      <c r="BS22" s="642" t="s">
        <v>112</v>
      </c>
      <c r="BT22" s="637"/>
      <c r="BU22" s="637"/>
      <c r="BV22" s="637"/>
      <c r="BW22" s="637"/>
      <c r="BX22" s="637"/>
      <c r="BY22" s="637"/>
      <c r="BZ22" s="637"/>
      <c r="CA22" s="637"/>
      <c r="CB22" s="666"/>
      <c r="CD22" s="740" t="s">
        <v>263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33" t="s">
        <v>264</v>
      </c>
      <c r="C23" s="634"/>
      <c r="D23" s="634"/>
      <c r="E23" s="634"/>
      <c r="F23" s="634"/>
      <c r="G23" s="634"/>
      <c r="H23" s="634"/>
      <c r="I23" s="634"/>
      <c r="J23" s="634"/>
      <c r="K23" s="634"/>
      <c r="L23" s="634"/>
      <c r="M23" s="634"/>
      <c r="N23" s="634"/>
      <c r="O23" s="634"/>
      <c r="P23" s="634"/>
      <c r="Q23" s="635"/>
      <c r="R23" s="636">
        <v>68039</v>
      </c>
      <c r="S23" s="637"/>
      <c r="T23" s="637"/>
      <c r="U23" s="637"/>
      <c r="V23" s="637"/>
      <c r="W23" s="637"/>
      <c r="X23" s="637"/>
      <c r="Y23" s="638"/>
      <c r="Z23" s="685">
        <v>0</v>
      </c>
      <c r="AA23" s="685"/>
      <c r="AB23" s="685"/>
      <c r="AC23" s="685"/>
      <c r="AD23" s="686">
        <v>68039</v>
      </c>
      <c r="AE23" s="686"/>
      <c r="AF23" s="686"/>
      <c r="AG23" s="686"/>
      <c r="AH23" s="686"/>
      <c r="AI23" s="686"/>
      <c r="AJ23" s="686"/>
      <c r="AK23" s="686"/>
      <c r="AL23" s="639">
        <v>0.1</v>
      </c>
      <c r="AM23" s="640"/>
      <c r="AN23" s="640"/>
      <c r="AO23" s="687"/>
      <c r="AP23" s="731" t="s">
        <v>265</v>
      </c>
      <c r="AQ23" s="738"/>
      <c r="AR23" s="738"/>
      <c r="AS23" s="738"/>
      <c r="AT23" s="738"/>
      <c r="AU23" s="738"/>
      <c r="AV23" s="738"/>
      <c r="AW23" s="738"/>
      <c r="AX23" s="738"/>
      <c r="AY23" s="738"/>
      <c r="AZ23" s="738"/>
      <c r="BA23" s="738"/>
      <c r="BB23" s="738"/>
      <c r="BC23" s="738"/>
      <c r="BD23" s="738"/>
      <c r="BE23" s="738"/>
      <c r="BF23" s="733"/>
      <c r="BG23" s="636">
        <v>5103775</v>
      </c>
      <c r="BH23" s="637"/>
      <c r="BI23" s="637"/>
      <c r="BJ23" s="637"/>
      <c r="BK23" s="637"/>
      <c r="BL23" s="637"/>
      <c r="BM23" s="637"/>
      <c r="BN23" s="638"/>
      <c r="BO23" s="685">
        <v>6.9</v>
      </c>
      <c r="BP23" s="685"/>
      <c r="BQ23" s="685"/>
      <c r="BR23" s="685"/>
      <c r="BS23" s="642" t="s">
        <v>229</v>
      </c>
      <c r="BT23" s="637"/>
      <c r="BU23" s="637"/>
      <c r="BV23" s="637"/>
      <c r="BW23" s="637"/>
      <c r="BX23" s="637"/>
      <c r="BY23" s="637"/>
      <c r="BZ23" s="637"/>
      <c r="CA23" s="637"/>
      <c r="CB23" s="666"/>
      <c r="CD23" s="740" t="s">
        <v>204</v>
      </c>
      <c r="CE23" s="741"/>
      <c r="CF23" s="741"/>
      <c r="CG23" s="741"/>
      <c r="CH23" s="741"/>
      <c r="CI23" s="741"/>
      <c r="CJ23" s="741"/>
      <c r="CK23" s="741"/>
      <c r="CL23" s="741"/>
      <c r="CM23" s="741"/>
      <c r="CN23" s="741"/>
      <c r="CO23" s="741"/>
      <c r="CP23" s="741"/>
      <c r="CQ23" s="742"/>
      <c r="CR23" s="740" t="s">
        <v>266</v>
      </c>
      <c r="CS23" s="741"/>
      <c r="CT23" s="741"/>
      <c r="CU23" s="741"/>
      <c r="CV23" s="741"/>
      <c r="CW23" s="741"/>
      <c r="CX23" s="741"/>
      <c r="CY23" s="742"/>
      <c r="CZ23" s="740" t="s">
        <v>267</v>
      </c>
      <c r="DA23" s="741"/>
      <c r="DB23" s="741"/>
      <c r="DC23" s="742"/>
      <c r="DD23" s="740" t="s">
        <v>268</v>
      </c>
      <c r="DE23" s="741"/>
      <c r="DF23" s="741"/>
      <c r="DG23" s="741"/>
      <c r="DH23" s="741"/>
      <c r="DI23" s="741"/>
      <c r="DJ23" s="741"/>
      <c r="DK23" s="742"/>
      <c r="DL23" s="749" t="s">
        <v>269</v>
      </c>
      <c r="DM23" s="750"/>
      <c r="DN23" s="750"/>
      <c r="DO23" s="750"/>
      <c r="DP23" s="750"/>
      <c r="DQ23" s="750"/>
      <c r="DR23" s="750"/>
      <c r="DS23" s="750"/>
      <c r="DT23" s="750"/>
      <c r="DU23" s="750"/>
      <c r="DV23" s="751"/>
      <c r="DW23" s="740" t="s">
        <v>270</v>
      </c>
      <c r="DX23" s="741"/>
      <c r="DY23" s="741"/>
      <c r="DZ23" s="741"/>
      <c r="EA23" s="741"/>
      <c r="EB23" s="741"/>
      <c r="EC23" s="742"/>
    </row>
    <row r="24" spans="2:133" ht="11.25" customHeight="1" x14ac:dyDescent="0.2">
      <c r="B24" s="633" t="s">
        <v>271</v>
      </c>
      <c r="C24" s="634"/>
      <c r="D24" s="634"/>
      <c r="E24" s="634"/>
      <c r="F24" s="634"/>
      <c r="G24" s="634"/>
      <c r="H24" s="634"/>
      <c r="I24" s="634"/>
      <c r="J24" s="634"/>
      <c r="K24" s="634"/>
      <c r="L24" s="634"/>
      <c r="M24" s="634"/>
      <c r="N24" s="634"/>
      <c r="O24" s="634"/>
      <c r="P24" s="634"/>
      <c r="Q24" s="635"/>
      <c r="R24" s="636">
        <v>1288095</v>
      </c>
      <c r="S24" s="637"/>
      <c r="T24" s="637"/>
      <c r="U24" s="637"/>
      <c r="V24" s="637"/>
      <c r="W24" s="637"/>
      <c r="X24" s="637"/>
      <c r="Y24" s="638"/>
      <c r="Z24" s="685">
        <v>0.7</v>
      </c>
      <c r="AA24" s="685"/>
      <c r="AB24" s="685"/>
      <c r="AC24" s="685"/>
      <c r="AD24" s="686" t="s">
        <v>229</v>
      </c>
      <c r="AE24" s="686"/>
      <c r="AF24" s="686"/>
      <c r="AG24" s="686"/>
      <c r="AH24" s="686"/>
      <c r="AI24" s="686"/>
      <c r="AJ24" s="686"/>
      <c r="AK24" s="686"/>
      <c r="AL24" s="639" t="s">
        <v>112</v>
      </c>
      <c r="AM24" s="640"/>
      <c r="AN24" s="640"/>
      <c r="AO24" s="687"/>
      <c r="AP24" s="731" t="s">
        <v>272</v>
      </c>
      <c r="AQ24" s="738"/>
      <c r="AR24" s="738"/>
      <c r="AS24" s="738"/>
      <c r="AT24" s="738"/>
      <c r="AU24" s="738"/>
      <c r="AV24" s="738"/>
      <c r="AW24" s="738"/>
      <c r="AX24" s="738"/>
      <c r="AY24" s="738"/>
      <c r="AZ24" s="738"/>
      <c r="BA24" s="738"/>
      <c r="BB24" s="738"/>
      <c r="BC24" s="738"/>
      <c r="BD24" s="738"/>
      <c r="BE24" s="738"/>
      <c r="BF24" s="733"/>
      <c r="BG24" s="636" t="s">
        <v>112</v>
      </c>
      <c r="BH24" s="637"/>
      <c r="BI24" s="637"/>
      <c r="BJ24" s="637"/>
      <c r="BK24" s="637"/>
      <c r="BL24" s="637"/>
      <c r="BM24" s="637"/>
      <c r="BN24" s="638"/>
      <c r="BO24" s="685" t="s">
        <v>112</v>
      </c>
      <c r="BP24" s="685"/>
      <c r="BQ24" s="685"/>
      <c r="BR24" s="685"/>
      <c r="BS24" s="642" t="s">
        <v>229</v>
      </c>
      <c r="BT24" s="637"/>
      <c r="BU24" s="637"/>
      <c r="BV24" s="637"/>
      <c r="BW24" s="637"/>
      <c r="BX24" s="637"/>
      <c r="BY24" s="637"/>
      <c r="BZ24" s="637"/>
      <c r="CA24" s="637"/>
      <c r="CB24" s="666"/>
      <c r="CD24" s="694" t="s">
        <v>273</v>
      </c>
      <c r="CE24" s="695"/>
      <c r="CF24" s="695"/>
      <c r="CG24" s="695"/>
      <c r="CH24" s="695"/>
      <c r="CI24" s="695"/>
      <c r="CJ24" s="695"/>
      <c r="CK24" s="695"/>
      <c r="CL24" s="695"/>
      <c r="CM24" s="695"/>
      <c r="CN24" s="695"/>
      <c r="CO24" s="695"/>
      <c r="CP24" s="695"/>
      <c r="CQ24" s="696"/>
      <c r="CR24" s="688">
        <v>87493985</v>
      </c>
      <c r="CS24" s="689"/>
      <c r="CT24" s="689"/>
      <c r="CU24" s="689"/>
      <c r="CV24" s="689"/>
      <c r="CW24" s="689"/>
      <c r="CX24" s="689"/>
      <c r="CY24" s="735"/>
      <c r="CZ24" s="736">
        <v>52.7</v>
      </c>
      <c r="DA24" s="705"/>
      <c r="DB24" s="705"/>
      <c r="DC24" s="739"/>
      <c r="DD24" s="734">
        <v>51225843</v>
      </c>
      <c r="DE24" s="689"/>
      <c r="DF24" s="689"/>
      <c r="DG24" s="689"/>
      <c r="DH24" s="689"/>
      <c r="DI24" s="689"/>
      <c r="DJ24" s="689"/>
      <c r="DK24" s="735"/>
      <c r="DL24" s="734">
        <v>49019091</v>
      </c>
      <c r="DM24" s="689"/>
      <c r="DN24" s="689"/>
      <c r="DO24" s="689"/>
      <c r="DP24" s="689"/>
      <c r="DQ24" s="689"/>
      <c r="DR24" s="689"/>
      <c r="DS24" s="689"/>
      <c r="DT24" s="689"/>
      <c r="DU24" s="689"/>
      <c r="DV24" s="735"/>
      <c r="DW24" s="736">
        <v>48.4</v>
      </c>
      <c r="DX24" s="705"/>
      <c r="DY24" s="705"/>
      <c r="DZ24" s="705"/>
      <c r="EA24" s="705"/>
      <c r="EB24" s="705"/>
      <c r="EC24" s="737"/>
    </row>
    <row r="25" spans="2:133" ht="11.25" customHeight="1" x14ac:dyDescent="0.2">
      <c r="B25" s="633" t="s">
        <v>274</v>
      </c>
      <c r="C25" s="634"/>
      <c r="D25" s="634"/>
      <c r="E25" s="634"/>
      <c r="F25" s="634"/>
      <c r="G25" s="634"/>
      <c r="H25" s="634"/>
      <c r="I25" s="634"/>
      <c r="J25" s="634"/>
      <c r="K25" s="634"/>
      <c r="L25" s="634"/>
      <c r="M25" s="634"/>
      <c r="N25" s="634"/>
      <c r="O25" s="634"/>
      <c r="P25" s="634"/>
      <c r="Q25" s="635"/>
      <c r="R25" s="636">
        <v>3595168</v>
      </c>
      <c r="S25" s="637"/>
      <c r="T25" s="637"/>
      <c r="U25" s="637"/>
      <c r="V25" s="637"/>
      <c r="W25" s="637"/>
      <c r="X25" s="637"/>
      <c r="Y25" s="638"/>
      <c r="Z25" s="685">
        <v>2.1</v>
      </c>
      <c r="AA25" s="685"/>
      <c r="AB25" s="685"/>
      <c r="AC25" s="685"/>
      <c r="AD25" s="686">
        <v>107978</v>
      </c>
      <c r="AE25" s="686"/>
      <c r="AF25" s="686"/>
      <c r="AG25" s="686"/>
      <c r="AH25" s="686"/>
      <c r="AI25" s="686"/>
      <c r="AJ25" s="686"/>
      <c r="AK25" s="686"/>
      <c r="AL25" s="639">
        <v>0.1</v>
      </c>
      <c r="AM25" s="640"/>
      <c r="AN25" s="640"/>
      <c r="AO25" s="687"/>
      <c r="AP25" s="731" t="s">
        <v>275</v>
      </c>
      <c r="AQ25" s="738"/>
      <c r="AR25" s="738"/>
      <c r="AS25" s="738"/>
      <c r="AT25" s="738"/>
      <c r="AU25" s="738"/>
      <c r="AV25" s="738"/>
      <c r="AW25" s="738"/>
      <c r="AX25" s="738"/>
      <c r="AY25" s="738"/>
      <c r="AZ25" s="738"/>
      <c r="BA25" s="738"/>
      <c r="BB25" s="738"/>
      <c r="BC25" s="738"/>
      <c r="BD25" s="738"/>
      <c r="BE25" s="738"/>
      <c r="BF25" s="733"/>
      <c r="BG25" s="636" t="s">
        <v>156</v>
      </c>
      <c r="BH25" s="637"/>
      <c r="BI25" s="637"/>
      <c r="BJ25" s="637"/>
      <c r="BK25" s="637"/>
      <c r="BL25" s="637"/>
      <c r="BM25" s="637"/>
      <c r="BN25" s="638"/>
      <c r="BO25" s="685" t="s">
        <v>112</v>
      </c>
      <c r="BP25" s="685"/>
      <c r="BQ25" s="685"/>
      <c r="BR25" s="685"/>
      <c r="BS25" s="642" t="s">
        <v>112</v>
      </c>
      <c r="BT25" s="637"/>
      <c r="BU25" s="637"/>
      <c r="BV25" s="637"/>
      <c r="BW25" s="637"/>
      <c r="BX25" s="637"/>
      <c r="BY25" s="637"/>
      <c r="BZ25" s="637"/>
      <c r="CA25" s="637"/>
      <c r="CB25" s="666"/>
      <c r="CD25" s="667" t="s">
        <v>276</v>
      </c>
      <c r="CE25" s="664"/>
      <c r="CF25" s="664"/>
      <c r="CG25" s="664"/>
      <c r="CH25" s="664"/>
      <c r="CI25" s="664"/>
      <c r="CJ25" s="664"/>
      <c r="CK25" s="664"/>
      <c r="CL25" s="664"/>
      <c r="CM25" s="664"/>
      <c r="CN25" s="664"/>
      <c r="CO25" s="664"/>
      <c r="CP25" s="664"/>
      <c r="CQ25" s="665"/>
      <c r="CR25" s="636">
        <v>25015543</v>
      </c>
      <c r="CS25" s="655"/>
      <c r="CT25" s="655"/>
      <c r="CU25" s="655"/>
      <c r="CV25" s="655"/>
      <c r="CW25" s="655"/>
      <c r="CX25" s="655"/>
      <c r="CY25" s="656"/>
      <c r="CZ25" s="639">
        <v>15.1</v>
      </c>
      <c r="DA25" s="657"/>
      <c r="DB25" s="657"/>
      <c r="DC25" s="658"/>
      <c r="DD25" s="642">
        <v>22028743</v>
      </c>
      <c r="DE25" s="655"/>
      <c r="DF25" s="655"/>
      <c r="DG25" s="655"/>
      <c r="DH25" s="655"/>
      <c r="DI25" s="655"/>
      <c r="DJ25" s="655"/>
      <c r="DK25" s="656"/>
      <c r="DL25" s="642">
        <v>21228912</v>
      </c>
      <c r="DM25" s="655"/>
      <c r="DN25" s="655"/>
      <c r="DO25" s="655"/>
      <c r="DP25" s="655"/>
      <c r="DQ25" s="655"/>
      <c r="DR25" s="655"/>
      <c r="DS25" s="655"/>
      <c r="DT25" s="655"/>
      <c r="DU25" s="655"/>
      <c r="DV25" s="656"/>
      <c r="DW25" s="639">
        <v>20.9</v>
      </c>
      <c r="DX25" s="657"/>
      <c r="DY25" s="657"/>
      <c r="DZ25" s="657"/>
      <c r="EA25" s="657"/>
      <c r="EB25" s="657"/>
      <c r="EC25" s="659"/>
    </row>
    <row r="26" spans="2:133" ht="11.25" customHeight="1" x14ac:dyDescent="0.2">
      <c r="B26" s="633" t="s">
        <v>277</v>
      </c>
      <c r="C26" s="634"/>
      <c r="D26" s="634"/>
      <c r="E26" s="634"/>
      <c r="F26" s="634"/>
      <c r="G26" s="634"/>
      <c r="H26" s="634"/>
      <c r="I26" s="634"/>
      <c r="J26" s="634"/>
      <c r="K26" s="634"/>
      <c r="L26" s="634"/>
      <c r="M26" s="634"/>
      <c r="N26" s="634"/>
      <c r="O26" s="634"/>
      <c r="P26" s="634"/>
      <c r="Q26" s="635"/>
      <c r="R26" s="636">
        <v>1144403</v>
      </c>
      <c r="S26" s="637"/>
      <c r="T26" s="637"/>
      <c r="U26" s="637"/>
      <c r="V26" s="637"/>
      <c r="W26" s="637"/>
      <c r="X26" s="637"/>
      <c r="Y26" s="638"/>
      <c r="Z26" s="685">
        <v>0.7</v>
      </c>
      <c r="AA26" s="685"/>
      <c r="AB26" s="685"/>
      <c r="AC26" s="685"/>
      <c r="AD26" s="686" t="s">
        <v>112</v>
      </c>
      <c r="AE26" s="686"/>
      <c r="AF26" s="686"/>
      <c r="AG26" s="686"/>
      <c r="AH26" s="686"/>
      <c r="AI26" s="686"/>
      <c r="AJ26" s="686"/>
      <c r="AK26" s="686"/>
      <c r="AL26" s="639" t="s">
        <v>229</v>
      </c>
      <c r="AM26" s="640"/>
      <c r="AN26" s="640"/>
      <c r="AO26" s="687"/>
      <c r="AP26" s="731" t="s">
        <v>278</v>
      </c>
      <c r="AQ26" s="732"/>
      <c r="AR26" s="732"/>
      <c r="AS26" s="732"/>
      <c r="AT26" s="732"/>
      <c r="AU26" s="732"/>
      <c r="AV26" s="732"/>
      <c r="AW26" s="732"/>
      <c r="AX26" s="732"/>
      <c r="AY26" s="732"/>
      <c r="AZ26" s="732"/>
      <c r="BA26" s="732"/>
      <c r="BB26" s="732"/>
      <c r="BC26" s="732"/>
      <c r="BD26" s="732"/>
      <c r="BE26" s="732"/>
      <c r="BF26" s="733"/>
      <c r="BG26" s="636" t="s">
        <v>229</v>
      </c>
      <c r="BH26" s="637"/>
      <c r="BI26" s="637"/>
      <c r="BJ26" s="637"/>
      <c r="BK26" s="637"/>
      <c r="BL26" s="637"/>
      <c r="BM26" s="637"/>
      <c r="BN26" s="638"/>
      <c r="BO26" s="685" t="s">
        <v>156</v>
      </c>
      <c r="BP26" s="685"/>
      <c r="BQ26" s="685"/>
      <c r="BR26" s="685"/>
      <c r="BS26" s="642" t="s">
        <v>229</v>
      </c>
      <c r="BT26" s="637"/>
      <c r="BU26" s="637"/>
      <c r="BV26" s="637"/>
      <c r="BW26" s="637"/>
      <c r="BX26" s="637"/>
      <c r="BY26" s="637"/>
      <c r="BZ26" s="637"/>
      <c r="CA26" s="637"/>
      <c r="CB26" s="666"/>
      <c r="CD26" s="667" t="s">
        <v>279</v>
      </c>
      <c r="CE26" s="664"/>
      <c r="CF26" s="664"/>
      <c r="CG26" s="664"/>
      <c r="CH26" s="664"/>
      <c r="CI26" s="664"/>
      <c r="CJ26" s="664"/>
      <c r="CK26" s="664"/>
      <c r="CL26" s="664"/>
      <c r="CM26" s="664"/>
      <c r="CN26" s="664"/>
      <c r="CO26" s="664"/>
      <c r="CP26" s="664"/>
      <c r="CQ26" s="665"/>
      <c r="CR26" s="636">
        <v>15605736</v>
      </c>
      <c r="CS26" s="637"/>
      <c r="CT26" s="637"/>
      <c r="CU26" s="637"/>
      <c r="CV26" s="637"/>
      <c r="CW26" s="637"/>
      <c r="CX26" s="637"/>
      <c r="CY26" s="638"/>
      <c r="CZ26" s="639">
        <v>9.4</v>
      </c>
      <c r="DA26" s="657"/>
      <c r="DB26" s="657"/>
      <c r="DC26" s="658"/>
      <c r="DD26" s="642">
        <v>13145086</v>
      </c>
      <c r="DE26" s="637"/>
      <c r="DF26" s="637"/>
      <c r="DG26" s="637"/>
      <c r="DH26" s="637"/>
      <c r="DI26" s="637"/>
      <c r="DJ26" s="637"/>
      <c r="DK26" s="638"/>
      <c r="DL26" s="642" t="s">
        <v>112</v>
      </c>
      <c r="DM26" s="637"/>
      <c r="DN26" s="637"/>
      <c r="DO26" s="637"/>
      <c r="DP26" s="637"/>
      <c r="DQ26" s="637"/>
      <c r="DR26" s="637"/>
      <c r="DS26" s="637"/>
      <c r="DT26" s="637"/>
      <c r="DU26" s="637"/>
      <c r="DV26" s="638"/>
      <c r="DW26" s="639" t="s">
        <v>229</v>
      </c>
      <c r="DX26" s="657"/>
      <c r="DY26" s="657"/>
      <c r="DZ26" s="657"/>
      <c r="EA26" s="657"/>
      <c r="EB26" s="657"/>
      <c r="EC26" s="659"/>
    </row>
    <row r="27" spans="2:133" ht="11.25" customHeight="1" x14ac:dyDescent="0.2">
      <c r="B27" s="633" t="s">
        <v>280</v>
      </c>
      <c r="C27" s="634"/>
      <c r="D27" s="634"/>
      <c r="E27" s="634"/>
      <c r="F27" s="634"/>
      <c r="G27" s="634"/>
      <c r="H27" s="634"/>
      <c r="I27" s="634"/>
      <c r="J27" s="634"/>
      <c r="K27" s="634"/>
      <c r="L27" s="634"/>
      <c r="M27" s="634"/>
      <c r="N27" s="634"/>
      <c r="O27" s="634"/>
      <c r="P27" s="634"/>
      <c r="Q27" s="635"/>
      <c r="R27" s="636">
        <v>29122730</v>
      </c>
      <c r="S27" s="637"/>
      <c r="T27" s="637"/>
      <c r="U27" s="637"/>
      <c r="V27" s="637"/>
      <c r="W27" s="637"/>
      <c r="X27" s="637"/>
      <c r="Y27" s="638"/>
      <c r="Z27" s="685">
        <v>16.8</v>
      </c>
      <c r="AA27" s="685"/>
      <c r="AB27" s="685"/>
      <c r="AC27" s="685"/>
      <c r="AD27" s="686" t="s">
        <v>112</v>
      </c>
      <c r="AE27" s="686"/>
      <c r="AF27" s="686"/>
      <c r="AG27" s="686"/>
      <c r="AH27" s="686"/>
      <c r="AI27" s="686"/>
      <c r="AJ27" s="686"/>
      <c r="AK27" s="686"/>
      <c r="AL27" s="639" t="s">
        <v>229</v>
      </c>
      <c r="AM27" s="640"/>
      <c r="AN27" s="640"/>
      <c r="AO27" s="687"/>
      <c r="AP27" s="633" t="s">
        <v>281</v>
      </c>
      <c r="AQ27" s="634"/>
      <c r="AR27" s="634"/>
      <c r="AS27" s="634"/>
      <c r="AT27" s="634"/>
      <c r="AU27" s="634"/>
      <c r="AV27" s="634"/>
      <c r="AW27" s="634"/>
      <c r="AX27" s="634"/>
      <c r="AY27" s="634"/>
      <c r="AZ27" s="634"/>
      <c r="BA27" s="634"/>
      <c r="BB27" s="634"/>
      <c r="BC27" s="634"/>
      <c r="BD27" s="634"/>
      <c r="BE27" s="634"/>
      <c r="BF27" s="635"/>
      <c r="BG27" s="636">
        <v>73640340</v>
      </c>
      <c r="BH27" s="637"/>
      <c r="BI27" s="637"/>
      <c r="BJ27" s="637"/>
      <c r="BK27" s="637"/>
      <c r="BL27" s="637"/>
      <c r="BM27" s="637"/>
      <c r="BN27" s="638"/>
      <c r="BO27" s="685">
        <v>100</v>
      </c>
      <c r="BP27" s="685"/>
      <c r="BQ27" s="685"/>
      <c r="BR27" s="685"/>
      <c r="BS27" s="642">
        <v>916050</v>
      </c>
      <c r="BT27" s="637"/>
      <c r="BU27" s="637"/>
      <c r="BV27" s="637"/>
      <c r="BW27" s="637"/>
      <c r="BX27" s="637"/>
      <c r="BY27" s="637"/>
      <c r="BZ27" s="637"/>
      <c r="CA27" s="637"/>
      <c r="CB27" s="666"/>
      <c r="CD27" s="667" t="s">
        <v>282</v>
      </c>
      <c r="CE27" s="664"/>
      <c r="CF27" s="664"/>
      <c r="CG27" s="664"/>
      <c r="CH27" s="664"/>
      <c r="CI27" s="664"/>
      <c r="CJ27" s="664"/>
      <c r="CK27" s="664"/>
      <c r="CL27" s="664"/>
      <c r="CM27" s="664"/>
      <c r="CN27" s="664"/>
      <c r="CO27" s="664"/>
      <c r="CP27" s="664"/>
      <c r="CQ27" s="665"/>
      <c r="CR27" s="636">
        <v>46407434</v>
      </c>
      <c r="CS27" s="655"/>
      <c r="CT27" s="655"/>
      <c r="CU27" s="655"/>
      <c r="CV27" s="655"/>
      <c r="CW27" s="655"/>
      <c r="CX27" s="655"/>
      <c r="CY27" s="656"/>
      <c r="CZ27" s="639">
        <v>28</v>
      </c>
      <c r="DA27" s="657"/>
      <c r="DB27" s="657"/>
      <c r="DC27" s="658"/>
      <c r="DD27" s="642">
        <v>13441504</v>
      </c>
      <c r="DE27" s="655"/>
      <c r="DF27" s="655"/>
      <c r="DG27" s="655"/>
      <c r="DH27" s="655"/>
      <c r="DI27" s="655"/>
      <c r="DJ27" s="655"/>
      <c r="DK27" s="656"/>
      <c r="DL27" s="642">
        <v>13331333</v>
      </c>
      <c r="DM27" s="655"/>
      <c r="DN27" s="655"/>
      <c r="DO27" s="655"/>
      <c r="DP27" s="655"/>
      <c r="DQ27" s="655"/>
      <c r="DR27" s="655"/>
      <c r="DS27" s="655"/>
      <c r="DT27" s="655"/>
      <c r="DU27" s="655"/>
      <c r="DV27" s="656"/>
      <c r="DW27" s="639">
        <v>13.2</v>
      </c>
      <c r="DX27" s="657"/>
      <c r="DY27" s="657"/>
      <c r="DZ27" s="657"/>
      <c r="EA27" s="657"/>
      <c r="EB27" s="657"/>
      <c r="EC27" s="659"/>
    </row>
    <row r="28" spans="2:133" ht="11.25" customHeight="1" x14ac:dyDescent="0.2">
      <c r="B28" s="728" t="s">
        <v>283</v>
      </c>
      <c r="C28" s="729"/>
      <c r="D28" s="729"/>
      <c r="E28" s="729"/>
      <c r="F28" s="729"/>
      <c r="G28" s="729"/>
      <c r="H28" s="729"/>
      <c r="I28" s="729"/>
      <c r="J28" s="729"/>
      <c r="K28" s="729"/>
      <c r="L28" s="729"/>
      <c r="M28" s="729"/>
      <c r="N28" s="729"/>
      <c r="O28" s="729"/>
      <c r="P28" s="729"/>
      <c r="Q28" s="730"/>
      <c r="R28" s="636" t="s">
        <v>156</v>
      </c>
      <c r="S28" s="637"/>
      <c r="T28" s="637"/>
      <c r="U28" s="637"/>
      <c r="V28" s="637"/>
      <c r="W28" s="637"/>
      <c r="X28" s="637"/>
      <c r="Y28" s="638"/>
      <c r="Z28" s="685" t="s">
        <v>112</v>
      </c>
      <c r="AA28" s="685"/>
      <c r="AB28" s="685"/>
      <c r="AC28" s="685"/>
      <c r="AD28" s="686" t="s">
        <v>112</v>
      </c>
      <c r="AE28" s="686"/>
      <c r="AF28" s="686"/>
      <c r="AG28" s="686"/>
      <c r="AH28" s="686"/>
      <c r="AI28" s="686"/>
      <c r="AJ28" s="686"/>
      <c r="AK28" s="686"/>
      <c r="AL28" s="639" t="s">
        <v>112</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7" t="s">
        <v>284</v>
      </c>
      <c r="CE28" s="664"/>
      <c r="CF28" s="664"/>
      <c r="CG28" s="664"/>
      <c r="CH28" s="664"/>
      <c r="CI28" s="664"/>
      <c r="CJ28" s="664"/>
      <c r="CK28" s="664"/>
      <c r="CL28" s="664"/>
      <c r="CM28" s="664"/>
      <c r="CN28" s="664"/>
      <c r="CO28" s="664"/>
      <c r="CP28" s="664"/>
      <c r="CQ28" s="665"/>
      <c r="CR28" s="636">
        <v>16071008</v>
      </c>
      <c r="CS28" s="637"/>
      <c r="CT28" s="637"/>
      <c r="CU28" s="637"/>
      <c r="CV28" s="637"/>
      <c r="CW28" s="637"/>
      <c r="CX28" s="637"/>
      <c r="CY28" s="638"/>
      <c r="CZ28" s="639">
        <v>9.6999999999999993</v>
      </c>
      <c r="DA28" s="657"/>
      <c r="DB28" s="657"/>
      <c r="DC28" s="658"/>
      <c r="DD28" s="642">
        <v>15755596</v>
      </c>
      <c r="DE28" s="637"/>
      <c r="DF28" s="637"/>
      <c r="DG28" s="637"/>
      <c r="DH28" s="637"/>
      <c r="DI28" s="637"/>
      <c r="DJ28" s="637"/>
      <c r="DK28" s="638"/>
      <c r="DL28" s="642">
        <v>14458846</v>
      </c>
      <c r="DM28" s="637"/>
      <c r="DN28" s="637"/>
      <c r="DO28" s="637"/>
      <c r="DP28" s="637"/>
      <c r="DQ28" s="637"/>
      <c r="DR28" s="637"/>
      <c r="DS28" s="637"/>
      <c r="DT28" s="637"/>
      <c r="DU28" s="637"/>
      <c r="DV28" s="638"/>
      <c r="DW28" s="639">
        <v>14.3</v>
      </c>
      <c r="DX28" s="657"/>
      <c r="DY28" s="657"/>
      <c r="DZ28" s="657"/>
      <c r="EA28" s="657"/>
      <c r="EB28" s="657"/>
      <c r="EC28" s="659"/>
    </row>
    <row r="29" spans="2:133" ht="11.25" customHeight="1" x14ac:dyDescent="0.2">
      <c r="B29" s="633" t="s">
        <v>285</v>
      </c>
      <c r="C29" s="634"/>
      <c r="D29" s="634"/>
      <c r="E29" s="634"/>
      <c r="F29" s="634"/>
      <c r="G29" s="634"/>
      <c r="H29" s="634"/>
      <c r="I29" s="634"/>
      <c r="J29" s="634"/>
      <c r="K29" s="634"/>
      <c r="L29" s="634"/>
      <c r="M29" s="634"/>
      <c r="N29" s="634"/>
      <c r="O29" s="634"/>
      <c r="P29" s="634"/>
      <c r="Q29" s="635"/>
      <c r="R29" s="636">
        <v>11892559</v>
      </c>
      <c r="S29" s="637"/>
      <c r="T29" s="637"/>
      <c r="U29" s="637"/>
      <c r="V29" s="637"/>
      <c r="W29" s="637"/>
      <c r="X29" s="637"/>
      <c r="Y29" s="638"/>
      <c r="Z29" s="685">
        <v>6.9</v>
      </c>
      <c r="AA29" s="685"/>
      <c r="AB29" s="685"/>
      <c r="AC29" s="685"/>
      <c r="AD29" s="686" t="s">
        <v>112</v>
      </c>
      <c r="AE29" s="686"/>
      <c r="AF29" s="686"/>
      <c r="AG29" s="686"/>
      <c r="AH29" s="686"/>
      <c r="AI29" s="686"/>
      <c r="AJ29" s="686"/>
      <c r="AK29" s="686"/>
      <c r="AL29" s="639" t="s">
        <v>112</v>
      </c>
      <c r="AM29" s="640"/>
      <c r="AN29" s="640"/>
      <c r="AO29" s="687"/>
      <c r="AP29" s="697" t="s">
        <v>204</v>
      </c>
      <c r="AQ29" s="698"/>
      <c r="AR29" s="698"/>
      <c r="AS29" s="698"/>
      <c r="AT29" s="698"/>
      <c r="AU29" s="698"/>
      <c r="AV29" s="698"/>
      <c r="AW29" s="698"/>
      <c r="AX29" s="698"/>
      <c r="AY29" s="698"/>
      <c r="AZ29" s="698"/>
      <c r="BA29" s="698"/>
      <c r="BB29" s="698"/>
      <c r="BC29" s="698"/>
      <c r="BD29" s="698"/>
      <c r="BE29" s="698"/>
      <c r="BF29" s="699"/>
      <c r="BG29" s="697" t="s">
        <v>286</v>
      </c>
      <c r="BH29" s="725"/>
      <c r="BI29" s="725"/>
      <c r="BJ29" s="725"/>
      <c r="BK29" s="725"/>
      <c r="BL29" s="725"/>
      <c r="BM29" s="725"/>
      <c r="BN29" s="725"/>
      <c r="BO29" s="725"/>
      <c r="BP29" s="725"/>
      <c r="BQ29" s="726"/>
      <c r="BR29" s="697" t="s">
        <v>287</v>
      </c>
      <c r="BS29" s="725"/>
      <c r="BT29" s="725"/>
      <c r="BU29" s="725"/>
      <c r="BV29" s="725"/>
      <c r="BW29" s="725"/>
      <c r="BX29" s="725"/>
      <c r="BY29" s="725"/>
      <c r="BZ29" s="725"/>
      <c r="CA29" s="725"/>
      <c r="CB29" s="726"/>
      <c r="CD29" s="707" t="s">
        <v>288</v>
      </c>
      <c r="CE29" s="708"/>
      <c r="CF29" s="667" t="s">
        <v>289</v>
      </c>
      <c r="CG29" s="664"/>
      <c r="CH29" s="664"/>
      <c r="CI29" s="664"/>
      <c r="CJ29" s="664"/>
      <c r="CK29" s="664"/>
      <c r="CL29" s="664"/>
      <c r="CM29" s="664"/>
      <c r="CN29" s="664"/>
      <c r="CO29" s="664"/>
      <c r="CP29" s="664"/>
      <c r="CQ29" s="665"/>
      <c r="CR29" s="636">
        <v>16071008</v>
      </c>
      <c r="CS29" s="655"/>
      <c r="CT29" s="655"/>
      <c r="CU29" s="655"/>
      <c r="CV29" s="655"/>
      <c r="CW29" s="655"/>
      <c r="CX29" s="655"/>
      <c r="CY29" s="656"/>
      <c r="CZ29" s="639">
        <v>9.6999999999999993</v>
      </c>
      <c r="DA29" s="657"/>
      <c r="DB29" s="657"/>
      <c r="DC29" s="658"/>
      <c r="DD29" s="642">
        <v>15755596</v>
      </c>
      <c r="DE29" s="655"/>
      <c r="DF29" s="655"/>
      <c r="DG29" s="655"/>
      <c r="DH29" s="655"/>
      <c r="DI29" s="655"/>
      <c r="DJ29" s="655"/>
      <c r="DK29" s="656"/>
      <c r="DL29" s="642">
        <v>14458846</v>
      </c>
      <c r="DM29" s="655"/>
      <c r="DN29" s="655"/>
      <c r="DO29" s="655"/>
      <c r="DP29" s="655"/>
      <c r="DQ29" s="655"/>
      <c r="DR29" s="655"/>
      <c r="DS29" s="655"/>
      <c r="DT29" s="655"/>
      <c r="DU29" s="655"/>
      <c r="DV29" s="656"/>
      <c r="DW29" s="639">
        <v>14.3</v>
      </c>
      <c r="DX29" s="657"/>
      <c r="DY29" s="657"/>
      <c r="DZ29" s="657"/>
      <c r="EA29" s="657"/>
      <c r="EB29" s="657"/>
      <c r="EC29" s="659"/>
    </row>
    <row r="30" spans="2:133" ht="11.25" customHeight="1" x14ac:dyDescent="0.2">
      <c r="B30" s="633" t="s">
        <v>290</v>
      </c>
      <c r="C30" s="634"/>
      <c r="D30" s="634"/>
      <c r="E30" s="634"/>
      <c r="F30" s="634"/>
      <c r="G30" s="634"/>
      <c r="H30" s="634"/>
      <c r="I30" s="634"/>
      <c r="J30" s="634"/>
      <c r="K30" s="634"/>
      <c r="L30" s="634"/>
      <c r="M30" s="634"/>
      <c r="N30" s="634"/>
      <c r="O30" s="634"/>
      <c r="P30" s="634"/>
      <c r="Q30" s="635"/>
      <c r="R30" s="636">
        <v>454761</v>
      </c>
      <c r="S30" s="637"/>
      <c r="T30" s="637"/>
      <c r="U30" s="637"/>
      <c r="V30" s="637"/>
      <c r="W30" s="637"/>
      <c r="X30" s="637"/>
      <c r="Y30" s="638"/>
      <c r="Z30" s="685">
        <v>0.3</v>
      </c>
      <c r="AA30" s="685"/>
      <c r="AB30" s="685"/>
      <c r="AC30" s="685"/>
      <c r="AD30" s="686">
        <v>165276</v>
      </c>
      <c r="AE30" s="686"/>
      <c r="AF30" s="686"/>
      <c r="AG30" s="686"/>
      <c r="AH30" s="686"/>
      <c r="AI30" s="686"/>
      <c r="AJ30" s="686"/>
      <c r="AK30" s="686"/>
      <c r="AL30" s="639">
        <v>0.2</v>
      </c>
      <c r="AM30" s="640"/>
      <c r="AN30" s="640"/>
      <c r="AO30" s="687"/>
      <c r="AP30" s="713" t="s">
        <v>291</v>
      </c>
      <c r="AQ30" s="714"/>
      <c r="AR30" s="714"/>
      <c r="AS30" s="714"/>
      <c r="AT30" s="719" t="s">
        <v>292</v>
      </c>
      <c r="AU30" s="230"/>
      <c r="AV30" s="230"/>
      <c r="AW30" s="230"/>
      <c r="AX30" s="722" t="s">
        <v>169</v>
      </c>
      <c r="AY30" s="723"/>
      <c r="AZ30" s="723"/>
      <c r="BA30" s="723"/>
      <c r="BB30" s="723"/>
      <c r="BC30" s="723"/>
      <c r="BD30" s="723"/>
      <c r="BE30" s="723"/>
      <c r="BF30" s="724"/>
      <c r="BG30" s="703">
        <v>99.3</v>
      </c>
      <c r="BH30" s="704"/>
      <c r="BI30" s="704"/>
      <c r="BJ30" s="704"/>
      <c r="BK30" s="704"/>
      <c r="BL30" s="704"/>
      <c r="BM30" s="705">
        <v>97.7</v>
      </c>
      <c r="BN30" s="704"/>
      <c r="BO30" s="704"/>
      <c r="BP30" s="704"/>
      <c r="BQ30" s="706"/>
      <c r="BR30" s="703">
        <v>99.3</v>
      </c>
      <c r="BS30" s="704"/>
      <c r="BT30" s="704"/>
      <c r="BU30" s="704"/>
      <c r="BV30" s="704"/>
      <c r="BW30" s="704"/>
      <c r="BX30" s="705">
        <v>97.6</v>
      </c>
      <c r="BY30" s="704"/>
      <c r="BZ30" s="704"/>
      <c r="CA30" s="704"/>
      <c r="CB30" s="706"/>
      <c r="CD30" s="709"/>
      <c r="CE30" s="710"/>
      <c r="CF30" s="667" t="s">
        <v>293</v>
      </c>
      <c r="CG30" s="664"/>
      <c r="CH30" s="664"/>
      <c r="CI30" s="664"/>
      <c r="CJ30" s="664"/>
      <c r="CK30" s="664"/>
      <c r="CL30" s="664"/>
      <c r="CM30" s="664"/>
      <c r="CN30" s="664"/>
      <c r="CO30" s="664"/>
      <c r="CP30" s="664"/>
      <c r="CQ30" s="665"/>
      <c r="CR30" s="636">
        <v>15102776</v>
      </c>
      <c r="CS30" s="637"/>
      <c r="CT30" s="637"/>
      <c r="CU30" s="637"/>
      <c r="CV30" s="637"/>
      <c r="CW30" s="637"/>
      <c r="CX30" s="637"/>
      <c r="CY30" s="638"/>
      <c r="CZ30" s="639">
        <v>9.1</v>
      </c>
      <c r="DA30" s="657"/>
      <c r="DB30" s="657"/>
      <c r="DC30" s="658"/>
      <c r="DD30" s="642">
        <v>14829358</v>
      </c>
      <c r="DE30" s="637"/>
      <c r="DF30" s="637"/>
      <c r="DG30" s="637"/>
      <c r="DH30" s="637"/>
      <c r="DI30" s="637"/>
      <c r="DJ30" s="637"/>
      <c r="DK30" s="638"/>
      <c r="DL30" s="642">
        <v>13532608</v>
      </c>
      <c r="DM30" s="637"/>
      <c r="DN30" s="637"/>
      <c r="DO30" s="637"/>
      <c r="DP30" s="637"/>
      <c r="DQ30" s="637"/>
      <c r="DR30" s="637"/>
      <c r="DS30" s="637"/>
      <c r="DT30" s="637"/>
      <c r="DU30" s="637"/>
      <c r="DV30" s="638"/>
      <c r="DW30" s="639">
        <v>13.4</v>
      </c>
      <c r="DX30" s="657"/>
      <c r="DY30" s="657"/>
      <c r="DZ30" s="657"/>
      <c r="EA30" s="657"/>
      <c r="EB30" s="657"/>
      <c r="EC30" s="659"/>
    </row>
    <row r="31" spans="2:133" ht="11.25" customHeight="1" x14ac:dyDescent="0.2">
      <c r="B31" s="633" t="s">
        <v>294</v>
      </c>
      <c r="C31" s="634"/>
      <c r="D31" s="634"/>
      <c r="E31" s="634"/>
      <c r="F31" s="634"/>
      <c r="G31" s="634"/>
      <c r="H31" s="634"/>
      <c r="I31" s="634"/>
      <c r="J31" s="634"/>
      <c r="K31" s="634"/>
      <c r="L31" s="634"/>
      <c r="M31" s="634"/>
      <c r="N31" s="634"/>
      <c r="O31" s="634"/>
      <c r="P31" s="634"/>
      <c r="Q31" s="635"/>
      <c r="R31" s="636">
        <v>242175</v>
      </c>
      <c r="S31" s="637"/>
      <c r="T31" s="637"/>
      <c r="U31" s="637"/>
      <c r="V31" s="637"/>
      <c r="W31" s="637"/>
      <c r="X31" s="637"/>
      <c r="Y31" s="638"/>
      <c r="Z31" s="685">
        <v>0.1</v>
      </c>
      <c r="AA31" s="685"/>
      <c r="AB31" s="685"/>
      <c r="AC31" s="685"/>
      <c r="AD31" s="686" t="s">
        <v>112</v>
      </c>
      <c r="AE31" s="686"/>
      <c r="AF31" s="686"/>
      <c r="AG31" s="686"/>
      <c r="AH31" s="686"/>
      <c r="AI31" s="686"/>
      <c r="AJ31" s="686"/>
      <c r="AK31" s="686"/>
      <c r="AL31" s="639" t="s">
        <v>112</v>
      </c>
      <c r="AM31" s="640"/>
      <c r="AN31" s="640"/>
      <c r="AO31" s="687"/>
      <c r="AP31" s="715"/>
      <c r="AQ31" s="716"/>
      <c r="AR31" s="716"/>
      <c r="AS31" s="716"/>
      <c r="AT31" s="720"/>
      <c r="AU31" s="229" t="s">
        <v>295</v>
      </c>
      <c r="AV31" s="229"/>
      <c r="AW31" s="229"/>
      <c r="AX31" s="633" t="s">
        <v>296</v>
      </c>
      <c r="AY31" s="634"/>
      <c r="AZ31" s="634"/>
      <c r="BA31" s="634"/>
      <c r="BB31" s="634"/>
      <c r="BC31" s="634"/>
      <c r="BD31" s="634"/>
      <c r="BE31" s="634"/>
      <c r="BF31" s="635"/>
      <c r="BG31" s="701">
        <v>99</v>
      </c>
      <c r="BH31" s="655"/>
      <c r="BI31" s="655"/>
      <c r="BJ31" s="655"/>
      <c r="BK31" s="655"/>
      <c r="BL31" s="655"/>
      <c r="BM31" s="640">
        <v>96.9</v>
      </c>
      <c r="BN31" s="702"/>
      <c r="BO31" s="702"/>
      <c r="BP31" s="702"/>
      <c r="BQ31" s="663"/>
      <c r="BR31" s="701">
        <v>99</v>
      </c>
      <c r="BS31" s="655"/>
      <c r="BT31" s="655"/>
      <c r="BU31" s="655"/>
      <c r="BV31" s="655"/>
      <c r="BW31" s="655"/>
      <c r="BX31" s="640">
        <v>96.8</v>
      </c>
      <c r="BY31" s="702"/>
      <c r="BZ31" s="702"/>
      <c r="CA31" s="702"/>
      <c r="CB31" s="663"/>
      <c r="CD31" s="709"/>
      <c r="CE31" s="710"/>
      <c r="CF31" s="667" t="s">
        <v>297</v>
      </c>
      <c r="CG31" s="664"/>
      <c r="CH31" s="664"/>
      <c r="CI31" s="664"/>
      <c r="CJ31" s="664"/>
      <c r="CK31" s="664"/>
      <c r="CL31" s="664"/>
      <c r="CM31" s="664"/>
      <c r="CN31" s="664"/>
      <c r="CO31" s="664"/>
      <c r="CP31" s="664"/>
      <c r="CQ31" s="665"/>
      <c r="CR31" s="636">
        <v>968232</v>
      </c>
      <c r="CS31" s="655"/>
      <c r="CT31" s="655"/>
      <c r="CU31" s="655"/>
      <c r="CV31" s="655"/>
      <c r="CW31" s="655"/>
      <c r="CX31" s="655"/>
      <c r="CY31" s="656"/>
      <c r="CZ31" s="639">
        <v>0.6</v>
      </c>
      <c r="DA31" s="657"/>
      <c r="DB31" s="657"/>
      <c r="DC31" s="658"/>
      <c r="DD31" s="642">
        <v>926238</v>
      </c>
      <c r="DE31" s="655"/>
      <c r="DF31" s="655"/>
      <c r="DG31" s="655"/>
      <c r="DH31" s="655"/>
      <c r="DI31" s="655"/>
      <c r="DJ31" s="655"/>
      <c r="DK31" s="656"/>
      <c r="DL31" s="642">
        <v>926238</v>
      </c>
      <c r="DM31" s="655"/>
      <c r="DN31" s="655"/>
      <c r="DO31" s="655"/>
      <c r="DP31" s="655"/>
      <c r="DQ31" s="655"/>
      <c r="DR31" s="655"/>
      <c r="DS31" s="655"/>
      <c r="DT31" s="655"/>
      <c r="DU31" s="655"/>
      <c r="DV31" s="656"/>
      <c r="DW31" s="639">
        <v>0.9</v>
      </c>
      <c r="DX31" s="657"/>
      <c r="DY31" s="657"/>
      <c r="DZ31" s="657"/>
      <c r="EA31" s="657"/>
      <c r="EB31" s="657"/>
      <c r="EC31" s="659"/>
    </row>
    <row r="32" spans="2:133" ht="11.25" customHeight="1" x14ac:dyDescent="0.2">
      <c r="B32" s="633" t="s">
        <v>298</v>
      </c>
      <c r="C32" s="634"/>
      <c r="D32" s="634"/>
      <c r="E32" s="634"/>
      <c r="F32" s="634"/>
      <c r="G32" s="634"/>
      <c r="H32" s="634"/>
      <c r="I32" s="634"/>
      <c r="J32" s="634"/>
      <c r="K32" s="634"/>
      <c r="L32" s="634"/>
      <c r="M32" s="634"/>
      <c r="N32" s="634"/>
      <c r="O32" s="634"/>
      <c r="P32" s="634"/>
      <c r="Q32" s="635"/>
      <c r="R32" s="636">
        <v>1827497</v>
      </c>
      <c r="S32" s="637"/>
      <c r="T32" s="637"/>
      <c r="U32" s="637"/>
      <c r="V32" s="637"/>
      <c r="W32" s="637"/>
      <c r="X32" s="637"/>
      <c r="Y32" s="638"/>
      <c r="Z32" s="685">
        <v>1.1000000000000001</v>
      </c>
      <c r="AA32" s="685"/>
      <c r="AB32" s="685"/>
      <c r="AC32" s="685"/>
      <c r="AD32" s="686" t="s">
        <v>112</v>
      </c>
      <c r="AE32" s="686"/>
      <c r="AF32" s="686"/>
      <c r="AG32" s="686"/>
      <c r="AH32" s="686"/>
      <c r="AI32" s="686"/>
      <c r="AJ32" s="686"/>
      <c r="AK32" s="686"/>
      <c r="AL32" s="639" t="s">
        <v>156</v>
      </c>
      <c r="AM32" s="640"/>
      <c r="AN32" s="640"/>
      <c r="AO32" s="687"/>
      <c r="AP32" s="717"/>
      <c r="AQ32" s="718"/>
      <c r="AR32" s="718"/>
      <c r="AS32" s="718"/>
      <c r="AT32" s="721"/>
      <c r="AU32" s="231"/>
      <c r="AV32" s="231"/>
      <c r="AW32" s="231"/>
      <c r="AX32" s="617" t="s">
        <v>299</v>
      </c>
      <c r="AY32" s="618"/>
      <c r="AZ32" s="618"/>
      <c r="BA32" s="618"/>
      <c r="BB32" s="618"/>
      <c r="BC32" s="618"/>
      <c r="BD32" s="618"/>
      <c r="BE32" s="618"/>
      <c r="BF32" s="619"/>
      <c r="BG32" s="700">
        <v>99.6</v>
      </c>
      <c r="BH32" s="621"/>
      <c r="BI32" s="621"/>
      <c r="BJ32" s="621"/>
      <c r="BK32" s="621"/>
      <c r="BL32" s="621"/>
      <c r="BM32" s="683">
        <v>98.1</v>
      </c>
      <c r="BN32" s="621"/>
      <c r="BO32" s="621"/>
      <c r="BP32" s="621"/>
      <c r="BQ32" s="676"/>
      <c r="BR32" s="700">
        <v>99.5</v>
      </c>
      <c r="BS32" s="621"/>
      <c r="BT32" s="621"/>
      <c r="BU32" s="621"/>
      <c r="BV32" s="621"/>
      <c r="BW32" s="621"/>
      <c r="BX32" s="683">
        <v>97.9</v>
      </c>
      <c r="BY32" s="621"/>
      <c r="BZ32" s="621"/>
      <c r="CA32" s="621"/>
      <c r="CB32" s="676"/>
      <c r="CD32" s="711"/>
      <c r="CE32" s="712"/>
      <c r="CF32" s="667" t="s">
        <v>300</v>
      </c>
      <c r="CG32" s="664"/>
      <c r="CH32" s="664"/>
      <c r="CI32" s="664"/>
      <c r="CJ32" s="664"/>
      <c r="CK32" s="664"/>
      <c r="CL32" s="664"/>
      <c r="CM32" s="664"/>
      <c r="CN32" s="664"/>
      <c r="CO32" s="664"/>
      <c r="CP32" s="664"/>
      <c r="CQ32" s="665"/>
      <c r="CR32" s="636" t="s">
        <v>112</v>
      </c>
      <c r="CS32" s="637"/>
      <c r="CT32" s="637"/>
      <c r="CU32" s="637"/>
      <c r="CV32" s="637"/>
      <c r="CW32" s="637"/>
      <c r="CX32" s="637"/>
      <c r="CY32" s="638"/>
      <c r="CZ32" s="639" t="s">
        <v>112</v>
      </c>
      <c r="DA32" s="657"/>
      <c r="DB32" s="657"/>
      <c r="DC32" s="658"/>
      <c r="DD32" s="642" t="s">
        <v>112</v>
      </c>
      <c r="DE32" s="637"/>
      <c r="DF32" s="637"/>
      <c r="DG32" s="637"/>
      <c r="DH32" s="637"/>
      <c r="DI32" s="637"/>
      <c r="DJ32" s="637"/>
      <c r="DK32" s="638"/>
      <c r="DL32" s="642" t="s">
        <v>112</v>
      </c>
      <c r="DM32" s="637"/>
      <c r="DN32" s="637"/>
      <c r="DO32" s="637"/>
      <c r="DP32" s="637"/>
      <c r="DQ32" s="637"/>
      <c r="DR32" s="637"/>
      <c r="DS32" s="637"/>
      <c r="DT32" s="637"/>
      <c r="DU32" s="637"/>
      <c r="DV32" s="638"/>
      <c r="DW32" s="639" t="s">
        <v>112</v>
      </c>
      <c r="DX32" s="657"/>
      <c r="DY32" s="657"/>
      <c r="DZ32" s="657"/>
      <c r="EA32" s="657"/>
      <c r="EB32" s="657"/>
      <c r="EC32" s="659"/>
    </row>
    <row r="33" spans="2:133" ht="11.25" customHeight="1" x14ac:dyDescent="0.2">
      <c r="B33" s="633" t="s">
        <v>301</v>
      </c>
      <c r="C33" s="634"/>
      <c r="D33" s="634"/>
      <c r="E33" s="634"/>
      <c r="F33" s="634"/>
      <c r="G33" s="634"/>
      <c r="H33" s="634"/>
      <c r="I33" s="634"/>
      <c r="J33" s="634"/>
      <c r="K33" s="634"/>
      <c r="L33" s="634"/>
      <c r="M33" s="634"/>
      <c r="N33" s="634"/>
      <c r="O33" s="634"/>
      <c r="P33" s="634"/>
      <c r="Q33" s="635"/>
      <c r="R33" s="636">
        <v>5777031</v>
      </c>
      <c r="S33" s="637"/>
      <c r="T33" s="637"/>
      <c r="U33" s="637"/>
      <c r="V33" s="637"/>
      <c r="W33" s="637"/>
      <c r="X33" s="637"/>
      <c r="Y33" s="638"/>
      <c r="Z33" s="685">
        <v>3.3</v>
      </c>
      <c r="AA33" s="685"/>
      <c r="AB33" s="685"/>
      <c r="AC33" s="685"/>
      <c r="AD33" s="686" t="s">
        <v>229</v>
      </c>
      <c r="AE33" s="686"/>
      <c r="AF33" s="686"/>
      <c r="AG33" s="686"/>
      <c r="AH33" s="686"/>
      <c r="AI33" s="686"/>
      <c r="AJ33" s="686"/>
      <c r="AK33" s="686"/>
      <c r="AL33" s="639" t="s">
        <v>112</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302</v>
      </c>
      <c r="CE33" s="664"/>
      <c r="CF33" s="664"/>
      <c r="CG33" s="664"/>
      <c r="CH33" s="664"/>
      <c r="CI33" s="664"/>
      <c r="CJ33" s="664"/>
      <c r="CK33" s="664"/>
      <c r="CL33" s="664"/>
      <c r="CM33" s="664"/>
      <c r="CN33" s="664"/>
      <c r="CO33" s="664"/>
      <c r="CP33" s="664"/>
      <c r="CQ33" s="665"/>
      <c r="CR33" s="636">
        <v>57459195</v>
      </c>
      <c r="CS33" s="655"/>
      <c r="CT33" s="655"/>
      <c r="CU33" s="655"/>
      <c r="CV33" s="655"/>
      <c r="CW33" s="655"/>
      <c r="CX33" s="655"/>
      <c r="CY33" s="656"/>
      <c r="CZ33" s="639">
        <v>34.6</v>
      </c>
      <c r="DA33" s="657"/>
      <c r="DB33" s="657"/>
      <c r="DC33" s="658"/>
      <c r="DD33" s="642">
        <v>48393833</v>
      </c>
      <c r="DE33" s="655"/>
      <c r="DF33" s="655"/>
      <c r="DG33" s="655"/>
      <c r="DH33" s="655"/>
      <c r="DI33" s="655"/>
      <c r="DJ33" s="655"/>
      <c r="DK33" s="656"/>
      <c r="DL33" s="642">
        <v>37294273</v>
      </c>
      <c r="DM33" s="655"/>
      <c r="DN33" s="655"/>
      <c r="DO33" s="655"/>
      <c r="DP33" s="655"/>
      <c r="DQ33" s="655"/>
      <c r="DR33" s="655"/>
      <c r="DS33" s="655"/>
      <c r="DT33" s="655"/>
      <c r="DU33" s="655"/>
      <c r="DV33" s="656"/>
      <c r="DW33" s="639">
        <v>36.799999999999997</v>
      </c>
      <c r="DX33" s="657"/>
      <c r="DY33" s="657"/>
      <c r="DZ33" s="657"/>
      <c r="EA33" s="657"/>
      <c r="EB33" s="657"/>
      <c r="EC33" s="659"/>
    </row>
    <row r="34" spans="2:133" ht="11.25" customHeight="1" x14ac:dyDescent="0.2">
      <c r="B34" s="633" t="s">
        <v>303</v>
      </c>
      <c r="C34" s="634"/>
      <c r="D34" s="634"/>
      <c r="E34" s="634"/>
      <c r="F34" s="634"/>
      <c r="G34" s="634"/>
      <c r="H34" s="634"/>
      <c r="I34" s="634"/>
      <c r="J34" s="634"/>
      <c r="K34" s="634"/>
      <c r="L34" s="634"/>
      <c r="M34" s="634"/>
      <c r="N34" s="634"/>
      <c r="O34" s="634"/>
      <c r="P34" s="634"/>
      <c r="Q34" s="635"/>
      <c r="R34" s="636">
        <v>2326220</v>
      </c>
      <c r="S34" s="637"/>
      <c r="T34" s="637"/>
      <c r="U34" s="637"/>
      <c r="V34" s="637"/>
      <c r="W34" s="637"/>
      <c r="X34" s="637"/>
      <c r="Y34" s="638"/>
      <c r="Z34" s="685">
        <v>1.3</v>
      </c>
      <c r="AA34" s="685"/>
      <c r="AB34" s="685"/>
      <c r="AC34" s="685"/>
      <c r="AD34" s="686">
        <v>8304</v>
      </c>
      <c r="AE34" s="686"/>
      <c r="AF34" s="686"/>
      <c r="AG34" s="686"/>
      <c r="AH34" s="686"/>
      <c r="AI34" s="686"/>
      <c r="AJ34" s="686"/>
      <c r="AK34" s="686"/>
      <c r="AL34" s="639">
        <v>0</v>
      </c>
      <c r="AM34" s="640"/>
      <c r="AN34" s="640"/>
      <c r="AO34" s="687"/>
      <c r="AP34" s="234"/>
      <c r="AQ34" s="697" t="s">
        <v>304</v>
      </c>
      <c r="AR34" s="698"/>
      <c r="AS34" s="698"/>
      <c r="AT34" s="698"/>
      <c r="AU34" s="698"/>
      <c r="AV34" s="698"/>
      <c r="AW34" s="698"/>
      <c r="AX34" s="698"/>
      <c r="AY34" s="698"/>
      <c r="AZ34" s="698"/>
      <c r="BA34" s="698"/>
      <c r="BB34" s="698"/>
      <c r="BC34" s="698"/>
      <c r="BD34" s="698"/>
      <c r="BE34" s="698"/>
      <c r="BF34" s="699"/>
      <c r="BG34" s="697" t="s">
        <v>305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306</v>
      </c>
      <c r="CE34" s="664"/>
      <c r="CF34" s="664"/>
      <c r="CG34" s="664"/>
      <c r="CH34" s="664"/>
      <c r="CI34" s="664"/>
      <c r="CJ34" s="664"/>
      <c r="CK34" s="664"/>
      <c r="CL34" s="664"/>
      <c r="CM34" s="664"/>
      <c r="CN34" s="664"/>
      <c r="CO34" s="664"/>
      <c r="CP34" s="664"/>
      <c r="CQ34" s="665"/>
      <c r="CR34" s="636">
        <v>20076269</v>
      </c>
      <c r="CS34" s="637"/>
      <c r="CT34" s="637"/>
      <c r="CU34" s="637"/>
      <c r="CV34" s="637"/>
      <c r="CW34" s="637"/>
      <c r="CX34" s="637"/>
      <c r="CY34" s="638"/>
      <c r="CZ34" s="639">
        <v>12.1</v>
      </c>
      <c r="DA34" s="657"/>
      <c r="DB34" s="657"/>
      <c r="DC34" s="658"/>
      <c r="DD34" s="642">
        <v>16637042</v>
      </c>
      <c r="DE34" s="637"/>
      <c r="DF34" s="637"/>
      <c r="DG34" s="637"/>
      <c r="DH34" s="637"/>
      <c r="DI34" s="637"/>
      <c r="DJ34" s="637"/>
      <c r="DK34" s="638"/>
      <c r="DL34" s="642">
        <v>13176544</v>
      </c>
      <c r="DM34" s="637"/>
      <c r="DN34" s="637"/>
      <c r="DO34" s="637"/>
      <c r="DP34" s="637"/>
      <c r="DQ34" s="637"/>
      <c r="DR34" s="637"/>
      <c r="DS34" s="637"/>
      <c r="DT34" s="637"/>
      <c r="DU34" s="637"/>
      <c r="DV34" s="638"/>
      <c r="DW34" s="639">
        <v>13</v>
      </c>
      <c r="DX34" s="657"/>
      <c r="DY34" s="657"/>
      <c r="DZ34" s="657"/>
      <c r="EA34" s="657"/>
      <c r="EB34" s="657"/>
      <c r="EC34" s="659"/>
    </row>
    <row r="35" spans="2:133" ht="11.25" customHeight="1" x14ac:dyDescent="0.2">
      <c r="B35" s="633" t="s">
        <v>307</v>
      </c>
      <c r="C35" s="634"/>
      <c r="D35" s="634"/>
      <c r="E35" s="634"/>
      <c r="F35" s="634"/>
      <c r="G35" s="634"/>
      <c r="H35" s="634"/>
      <c r="I35" s="634"/>
      <c r="J35" s="634"/>
      <c r="K35" s="634"/>
      <c r="L35" s="634"/>
      <c r="M35" s="634"/>
      <c r="N35" s="634"/>
      <c r="O35" s="634"/>
      <c r="P35" s="634"/>
      <c r="Q35" s="635"/>
      <c r="R35" s="636">
        <v>14605400</v>
      </c>
      <c r="S35" s="637"/>
      <c r="T35" s="637"/>
      <c r="U35" s="637"/>
      <c r="V35" s="637"/>
      <c r="W35" s="637"/>
      <c r="X35" s="637"/>
      <c r="Y35" s="638"/>
      <c r="Z35" s="685">
        <v>8.4</v>
      </c>
      <c r="AA35" s="685"/>
      <c r="AB35" s="685"/>
      <c r="AC35" s="685"/>
      <c r="AD35" s="686" t="s">
        <v>112</v>
      </c>
      <c r="AE35" s="686"/>
      <c r="AF35" s="686"/>
      <c r="AG35" s="686"/>
      <c r="AH35" s="686"/>
      <c r="AI35" s="686"/>
      <c r="AJ35" s="686"/>
      <c r="AK35" s="686"/>
      <c r="AL35" s="639" t="s">
        <v>112</v>
      </c>
      <c r="AM35" s="640"/>
      <c r="AN35" s="640"/>
      <c r="AO35" s="687"/>
      <c r="AP35" s="234"/>
      <c r="AQ35" s="691" t="s">
        <v>308</v>
      </c>
      <c r="AR35" s="692"/>
      <c r="AS35" s="692"/>
      <c r="AT35" s="692"/>
      <c r="AU35" s="692"/>
      <c r="AV35" s="692"/>
      <c r="AW35" s="692"/>
      <c r="AX35" s="692"/>
      <c r="AY35" s="693"/>
      <c r="AZ35" s="688">
        <v>22137537</v>
      </c>
      <c r="BA35" s="689"/>
      <c r="BB35" s="689"/>
      <c r="BC35" s="689"/>
      <c r="BD35" s="689"/>
      <c r="BE35" s="689"/>
      <c r="BF35" s="690"/>
      <c r="BG35" s="694" t="s">
        <v>309</v>
      </c>
      <c r="BH35" s="695"/>
      <c r="BI35" s="695"/>
      <c r="BJ35" s="695"/>
      <c r="BK35" s="695"/>
      <c r="BL35" s="695"/>
      <c r="BM35" s="695"/>
      <c r="BN35" s="695"/>
      <c r="BO35" s="695"/>
      <c r="BP35" s="695"/>
      <c r="BQ35" s="695"/>
      <c r="BR35" s="695"/>
      <c r="BS35" s="695"/>
      <c r="BT35" s="695"/>
      <c r="BU35" s="696"/>
      <c r="BV35" s="688">
        <v>308965</v>
      </c>
      <c r="BW35" s="689"/>
      <c r="BX35" s="689"/>
      <c r="BY35" s="689"/>
      <c r="BZ35" s="689"/>
      <c r="CA35" s="689"/>
      <c r="CB35" s="690"/>
      <c r="CD35" s="667" t="s">
        <v>310</v>
      </c>
      <c r="CE35" s="664"/>
      <c r="CF35" s="664"/>
      <c r="CG35" s="664"/>
      <c r="CH35" s="664"/>
      <c r="CI35" s="664"/>
      <c r="CJ35" s="664"/>
      <c r="CK35" s="664"/>
      <c r="CL35" s="664"/>
      <c r="CM35" s="664"/>
      <c r="CN35" s="664"/>
      <c r="CO35" s="664"/>
      <c r="CP35" s="664"/>
      <c r="CQ35" s="665"/>
      <c r="CR35" s="636">
        <v>1424441</v>
      </c>
      <c r="CS35" s="655"/>
      <c r="CT35" s="655"/>
      <c r="CU35" s="655"/>
      <c r="CV35" s="655"/>
      <c r="CW35" s="655"/>
      <c r="CX35" s="655"/>
      <c r="CY35" s="656"/>
      <c r="CZ35" s="639">
        <v>0.9</v>
      </c>
      <c r="DA35" s="657"/>
      <c r="DB35" s="657"/>
      <c r="DC35" s="658"/>
      <c r="DD35" s="642">
        <v>1037234</v>
      </c>
      <c r="DE35" s="655"/>
      <c r="DF35" s="655"/>
      <c r="DG35" s="655"/>
      <c r="DH35" s="655"/>
      <c r="DI35" s="655"/>
      <c r="DJ35" s="655"/>
      <c r="DK35" s="656"/>
      <c r="DL35" s="642">
        <v>1037234</v>
      </c>
      <c r="DM35" s="655"/>
      <c r="DN35" s="655"/>
      <c r="DO35" s="655"/>
      <c r="DP35" s="655"/>
      <c r="DQ35" s="655"/>
      <c r="DR35" s="655"/>
      <c r="DS35" s="655"/>
      <c r="DT35" s="655"/>
      <c r="DU35" s="655"/>
      <c r="DV35" s="656"/>
      <c r="DW35" s="639">
        <v>1</v>
      </c>
      <c r="DX35" s="657"/>
      <c r="DY35" s="657"/>
      <c r="DZ35" s="657"/>
      <c r="EA35" s="657"/>
      <c r="EB35" s="657"/>
      <c r="EC35" s="659"/>
    </row>
    <row r="36" spans="2:133" ht="11.25" customHeight="1" x14ac:dyDescent="0.2">
      <c r="B36" s="633" t="s">
        <v>311</v>
      </c>
      <c r="C36" s="634"/>
      <c r="D36" s="634"/>
      <c r="E36" s="634"/>
      <c r="F36" s="634"/>
      <c r="G36" s="634"/>
      <c r="H36" s="634"/>
      <c r="I36" s="634"/>
      <c r="J36" s="634"/>
      <c r="K36" s="634"/>
      <c r="L36" s="634"/>
      <c r="M36" s="634"/>
      <c r="N36" s="634"/>
      <c r="O36" s="634"/>
      <c r="P36" s="634"/>
      <c r="Q36" s="635"/>
      <c r="R36" s="636" t="s">
        <v>229</v>
      </c>
      <c r="S36" s="637"/>
      <c r="T36" s="637"/>
      <c r="U36" s="637"/>
      <c r="V36" s="637"/>
      <c r="W36" s="637"/>
      <c r="X36" s="637"/>
      <c r="Y36" s="638"/>
      <c r="Z36" s="685" t="s">
        <v>112</v>
      </c>
      <c r="AA36" s="685"/>
      <c r="AB36" s="685"/>
      <c r="AC36" s="685"/>
      <c r="AD36" s="686" t="s">
        <v>112</v>
      </c>
      <c r="AE36" s="686"/>
      <c r="AF36" s="686"/>
      <c r="AG36" s="686"/>
      <c r="AH36" s="686"/>
      <c r="AI36" s="686"/>
      <c r="AJ36" s="686"/>
      <c r="AK36" s="686"/>
      <c r="AL36" s="639" t="s">
        <v>156</v>
      </c>
      <c r="AM36" s="640"/>
      <c r="AN36" s="640"/>
      <c r="AO36" s="687"/>
      <c r="AQ36" s="660" t="s">
        <v>312</v>
      </c>
      <c r="AR36" s="661"/>
      <c r="AS36" s="661"/>
      <c r="AT36" s="661"/>
      <c r="AU36" s="661"/>
      <c r="AV36" s="661"/>
      <c r="AW36" s="661"/>
      <c r="AX36" s="661"/>
      <c r="AY36" s="662"/>
      <c r="AZ36" s="636">
        <v>4475034</v>
      </c>
      <c r="BA36" s="637"/>
      <c r="BB36" s="637"/>
      <c r="BC36" s="637"/>
      <c r="BD36" s="655"/>
      <c r="BE36" s="655"/>
      <c r="BF36" s="663"/>
      <c r="BG36" s="667" t="s">
        <v>313</v>
      </c>
      <c r="BH36" s="664"/>
      <c r="BI36" s="664"/>
      <c r="BJ36" s="664"/>
      <c r="BK36" s="664"/>
      <c r="BL36" s="664"/>
      <c r="BM36" s="664"/>
      <c r="BN36" s="664"/>
      <c r="BO36" s="664"/>
      <c r="BP36" s="664"/>
      <c r="BQ36" s="664"/>
      <c r="BR36" s="664"/>
      <c r="BS36" s="664"/>
      <c r="BT36" s="664"/>
      <c r="BU36" s="665"/>
      <c r="BV36" s="636">
        <v>-380525</v>
      </c>
      <c r="BW36" s="637"/>
      <c r="BX36" s="637"/>
      <c r="BY36" s="637"/>
      <c r="BZ36" s="637"/>
      <c r="CA36" s="637"/>
      <c r="CB36" s="666"/>
      <c r="CD36" s="667" t="s">
        <v>314</v>
      </c>
      <c r="CE36" s="664"/>
      <c r="CF36" s="664"/>
      <c r="CG36" s="664"/>
      <c r="CH36" s="664"/>
      <c r="CI36" s="664"/>
      <c r="CJ36" s="664"/>
      <c r="CK36" s="664"/>
      <c r="CL36" s="664"/>
      <c r="CM36" s="664"/>
      <c r="CN36" s="664"/>
      <c r="CO36" s="664"/>
      <c r="CP36" s="664"/>
      <c r="CQ36" s="665"/>
      <c r="CR36" s="636">
        <v>15315733</v>
      </c>
      <c r="CS36" s="637"/>
      <c r="CT36" s="637"/>
      <c r="CU36" s="637"/>
      <c r="CV36" s="637"/>
      <c r="CW36" s="637"/>
      <c r="CX36" s="637"/>
      <c r="CY36" s="638"/>
      <c r="CZ36" s="639">
        <v>9.1999999999999993</v>
      </c>
      <c r="DA36" s="657"/>
      <c r="DB36" s="657"/>
      <c r="DC36" s="658"/>
      <c r="DD36" s="642">
        <v>14464172</v>
      </c>
      <c r="DE36" s="637"/>
      <c r="DF36" s="637"/>
      <c r="DG36" s="637"/>
      <c r="DH36" s="637"/>
      <c r="DI36" s="637"/>
      <c r="DJ36" s="637"/>
      <c r="DK36" s="638"/>
      <c r="DL36" s="642">
        <v>9952184</v>
      </c>
      <c r="DM36" s="637"/>
      <c r="DN36" s="637"/>
      <c r="DO36" s="637"/>
      <c r="DP36" s="637"/>
      <c r="DQ36" s="637"/>
      <c r="DR36" s="637"/>
      <c r="DS36" s="637"/>
      <c r="DT36" s="637"/>
      <c r="DU36" s="637"/>
      <c r="DV36" s="638"/>
      <c r="DW36" s="639">
        <v>9.8000000000000007</v>
      </c>
      <c r="DX36" s="657"/>
      <c r="DY36" s="657"/>
      <c r="DZ36" s="657"/>
      <c r="EA36" s="657"/>
      <c r="EB36" s="657"/>
      <c r="EC36" s="659"/>
    </row>
    <row r="37" spans="2:133" ht="11.25" customHeight="1" x14ac:dyDescent="0.2">
      <c r="B37" s="633" t="s">
        <v>315</v>
      </c>
      <c r="C37" s="634"/>
      <c r="D37" s="634"/>
      <c r="E37" s="634"/>
      <c r="F37" s="634"/>
      <c r="G37" s="634"/>
      <c r="H37" s="634"/>
      <c r="I37" s="634"/>
      <c r="J37" s="634"/>
      <c r="K37" s="634"/>
      <c r="L37" s="634"/>
      <c r="M37" s="634"/>
      <c r="N37" s="634"/>
      <c r="O37" s="634"/>
      <c r="P37" s="634"/>
      <c r="Q37" s="635"/>
      <c r="R37" s="636">
        <v>6500000</v>
      </c>
      <c r="S37" s="637"/>
      <c r="T37" s="637"/>
      <c r="U37" s="637"/>
      <c r="V37" s="637"/>
      <c r="W37" s="637"/>
      <c r="X37" s="637"/>
      <c r="Y37" s="638"/>
      <c r="Z37" s="685">
        <v>3.7</v>
      </c>
      <c r="AA37" s="685"/>
      <c r="AB37" s="685"/>
      <c r="AC37" s="685"/>
      <c r="AD37" s="686" t="s">
        <v>156</v>
      </c>
      <c r="AE37" s="686"/>
      <c r="AF37" s="686"/>
      <c r="AG37" s="686"/>
      <c r="AH37" s="686"/>
      <c r="AI37" s="686"/>
      <c r="AJ37" s="686"/>
      <c r="AK37" s="686"/>
      <c r="AL37" s="639" t="s">
        <v>112</v>
      </c>
      <c r="AM37" s="640"/>
      <c r="AN37" s="640"/>
      <c r="AO37" s="687"/>
      <c r="AQ37" s="660" t="s">
        <v>316</v>
      </c>
      <c r="AR37" s="661"/>
      <c r="AS37" s="661"/>
      <c r="AT37" s="661"/>
      <c r="AU37" s="661"/>
      <c r="AV37" s="661"/>
      <c r="AW37" s="661"/>
      <c r="AX37" s="661"/>
      <c r="AY37" s="662"/>
      <c r="AZ37" s="636">
        <v>1427074</v>
      </c>
      <c r="BA37" s="637"/>
      <c r="BB37" s="637"/>
      <c r="BC37" s="637"/>
      <c r="BD37" s="655"/>
      <c r="BE37" s="655"/>
      <c r="BF37" s="663"/>
      <c r="BG37" s="667" t="s">
        <v>317</v>
      </c>
      <c r="BH37" s="664"/>
      <c r="BI37" s="664"/>
      <c r="BJ37" s="664"/>
      <c r="BK37" s="664"/>
      <c r="BL37" s="664"/>
      <c r="BM37" s="664"/>
      <c r="BN37" s="664"/>
      <c r="BO37" s="664"/>
      <c r="BP37" s="664"/>
      <c r="BQ37" s="664"/>
      <c r="BR37" s="664"/>
      <c r="BS37" s="664"/>
      <c r="BT37" s="664"/>
      <c r="BU37" s="665"/>
      <c r="BV37" s="636">
        <v>60349</v>
      </c>
      <c r="BW37" s="637"/>
      <c r="BX37" s="637"/>
      <c r="BY37" s="637"/>
      <c r="BZ37" s="637"/>
      <c r="CA37" s="637"/>
      <c r="CB37" s="666"/>
      <c r="CD37" s="667" t="s">
        <v>318</v>
      </c>
      <c r="CE37" s="664"/>
      <c r="CF37" s="664"/>
      <c r="CG37" s="664"/>
      <c r="CH37" s="664"/>
      <c r="CI37" s="664"/>
      <c r="CJ37" s="664"/>
      <c r="CK37" s="664"/>
      <c r="CL37" s="664"/>
      <c r="CM37" s="664"/>
      <c r="CN37" s="664"/>
      <c r="CO37" s="664"/>
      <c r="CP37" s="664"/>
      <c r="CQ37" s="665"/>
      <c r="CR37" s="636">
        <v>5040079</v>
      </c>
      <c r="CS37" s="655"/>
      <c r="CT37" s="655"/>
      <c r="CU37" s="655"/>
      <c r="CV37" s="655"/>
      <c r="CW37" s="655"/>
      <c r="CX37" s="655"/>
      <c r="CY37" s="656"/>
      <c r="CZ37" s="639">
        <v>3</v>
      </c>
      <c r="DA37" s="657"/>
      <c r="DB37" s="657"/>
      <c r="DC37" s="658"/>
      <c r="DD37" s="642">
        <v>5040079</v>
      </c>
      <c r="DE37" s="655"/>
      <c r="DF37" s="655"/>
      <c r="DG37" s="655"/>
      <c r="DH37" s="655"/>
      <c r="DI37" s="655"/>
      <c r="DJ37" s="655"/>
      <c r="DK37" s="656"/>
      <c r="DL37" s="642">
        <v>4822478</v>
      </c>
      <c r="DM37" s="655"/>
      <c r="DN37" s="655"/>
      <c r="DO37" s="655"/>
      <c r="DP37" s="655"/>
      <c r="DQ37" s="655"/>
      <c r="DR37" s="655"/>
      <c r="DS37" s="655"/>
      <c r="DT37" s="655"/>
      <c r="DU37" s="655"/>
      <c r="DV37" s="656"/>
      <c r="DW37" s="639">
        <v>4.8</v>
      </c>
      <c r="DX37" s="657"/>
      <c r="DY37" s="657"/>
      <c r="DZ37" s="657"/>
      <c r="EA37" s="657"/>
      <c r="EB37" s="657"/>
      <c r="EC37" s="659"/>
    </row>
    <row r="38" spans="2:133" ht="11.25" customHeight="1" x14ac:dyDescent="0.2">
      <c r="B38" s="617" t="s">
        <v>319</v>
      </c>
      <c r="C38" s="618"/>
      <c r="D38" s="618"/>
      <c r="E38" s="618"/>
      <c r="F38" s="618"/>
      <c r="G38" s="618"/>
      <c r="H38" s="618"/>
      <c r="I38" s="618"/>
      <c r="J38" s="618"/>
      <c r="K38" s="618"/>
      <c r="L38" s="618"/>
      <c r="M38" s="618"/>
      <c r="N38" s="618"/>
      <c r="O38" s="618"/>
      <c r="P38" s="618"/>
      <c r="Q38" s="619"/>
      <c r="R38" s="620">
        <v>173533121</v>
      </c>
      <c r="S38" s="675"/>
      <c r="T38" s="675"/>
      <c r="U38" s="675"/>
      <c r="V38" s="675"/>
      <c r="W38" s="675"/>
      <c r="X38" s="675"/>
      <c r="Y38" s="680"/>
      <c r="Z38" s="681">
        <v>100</v>
      </c>
      <c r="AA38" s="681"/>
      <c r="AB38" s="681"/>
      <c r="AC38" s="681"/>
      <c r="AD38" s="682">
        <v>94852425</v>
      </c>
      <c r="AE38" s="682"/>
      <c r="AF38" s="682"/>
      <c r="AG38" s="682"/>
      <c r="AH38" s="682"/>
      <c r="AI38" s="682"/>
      <c r="AJ38" s="682"/>
      <c r="AK38" s="682"/>
      <c r="AL38" s="623">
        <v>100</v>
      </c>
      <c r="AM38" s="683"/>
      <c r="AN38" s="683"/>
      <c r="AO38" s="684"/>
      <c r="AQ38" s="660" t="s">
        <v>320</v>
      </c>
      <c r="AR38" s="661"/>
      <c r="AS38" s="661"/>
      <c r="AT38" s="661"/>
      <c r="AU38" s="661"/>
      <c r="AV38" s="661"/>
      <c r="AW38" s="661"/>
      <c r="AX38" s="661"/>
      <c r="AY38" s="662"/>
      <c r="AZ38" s="636">
        <v>286512</v>
      </c>
      <c r="BA38" s="637"/>
      <c r="BB38" s="637"/>
      <c r="BC38" s="637"/>
      <c r="BD38" s="655"/>
      <c r="BE38" s="655"/>
      <c r="BF38" s="663"/>
      <c r="BG38" s="667" t="s">
        <v>321</v>
      </c>
      <c r="BH38" s="664"/>
      <c r="BI38" s="664"/>
      <c r="BJ38" s="664"/>
      <c r="BK38" s="664"/>
      <c r="BL38" s="664"/>
      <c r="BM38" s="664"/>
      <c r="BN38" s="664"/>
      <c r="BO38" s="664"/>
      <c r="BP38" s="664"/>
      <c r="BQ38" s="664"/>
      <c r="BR38" s="664"/>
      <c r="BS38" s="664"/>
      <c r="BT38" s="664"/>
      <c r="BU38" s="665"/>
      <c r="BV38" s="636">
        <v>94182</v>
      </c>
      <c r="BW38" s="637"/>
      <c r="BX38" s="637"/>
      <c r="BY38" s="637"/>
      <c r="BZ38" s="637"/>
      <c r="CA38" s="637"/>
      <c r="CB38" s="666"/>
      <c r="CD38" s="667" t="s">
        <v>322</v>
      </c>
      <c r="CE38" s="664"/>
      <c r="CF38" s="664"/>
      <c r="CG38" s="664"/>
      <c r="CH38" s="664"/>
      <c r="CI38" s="664"/>
      <c r="CJ38" s="664"/>
      <c r="CK38" s="664"/>
      <c r="CL38" s="664"/>
      <c r="CM38" s="664"/>
      <c r="CN38" s="664"/>
      <c r="CO38" s="664"/>
      <c r="CP38" s="664"/>
      <c r="CQ38" s="665"/>
      <c r="CR38" s="636">
        <v>16181079</v>
      </c>
      <c r="CS38" s="637"/>
      <c r="CT38" s="637"/>
      <c r="CU38" s="637"/>
      <c r="CV38" s="637"/>
      <c r="CW38" s="637"/>
      <c r="CX38" s="637"/>
      <c r="CY38" s="638"/>
      <c r="CZ38" s="639">
        <v>9.8000000000000007</v>
      </c>
      <c r="DA38" s="657"/>
      <c r="DB38" s="657"/>
      <c r="DC38" s="658"/>
      <c r="DD38" s="642">
        <v>13509112</v>
      </c>
      <c r="DE38" s="637"/>
      <c r="DF38" s="637"/>
      <c r="DG38" s="637"/>
      <c r="DH38" s="637"/>
      <c r="DI38" s="637"/>
      <c r="DJ38" s="637"/>
      <c r="DK38" s="638"/>
      <c r="DL38" s="642">
        <v>12476081</v>
      </c>
      <c r="DM38" s="637"/>
      <c r="DN38" s="637"/>
      <c r="DO38" s="637"/>
      <c r="DP38" s="637"/>
      <c r="DQ38" s="637"/>
      <c r="DR38" s="637"/>
      <c r="DS38" s="637"/>
      <c r="DT38" s="637"/>
      <c r="DU38" s="637"/>
      <c r="DV38" s="638"/>
      <c r="DW38" s="639">
        <v>12.3</v>
      </c>
      <c r="DX38" s="657"/>
      <c r="DY38" s="657"/>
      <c r="DZ38" s="657"/>
      <c r="EA38" s="657"/>
      <c r="EB38" s="657"/>
      <c r="EC38" s="659"/>
    </row>
    <row r="39" spans="2:133" ht="11.25" customHeight="1" x14ac:dyDescent="0.2">
      <c r="AQ39" s="660" t="s">
        <v>323</v>
      </c>
      <c r="AR39" s="661"/>
      <c r="AS39" s="661"/>
      <c r="AT39" s="661"/>
      <c r="AU39" s="661"/>
      <c r="AV39" s="661"/>
      <c r="AW39" s="661"/>
      <c r="AX39" s="661"/>
      <c r="AY39" s="662"/>
      <c r="AZ39" s="636">
        <v>147606</v>
      </c>
      <c r="BA39" s="637"/>
      <c r="BB39" s="637"/>
      <c r="BC39" s="637"/>
      <c r="BD39" s="655"/>
      <c r="BE39" s="655"/>
      <c r="BF39" s="663"/>
      <c r="BG39" s="668" t="s">
        <v>324</v>
      </c>
      <c r="BH39" s="669"/>
      <c r="BI39" s="669"/>
      <c r="BJ39" s="669"/>
      <c r="BK39" s="669"/>
      <c r="BL39" s="235"/>
      <c r="BM39" s="664" t="s">
        <v>325</v>
      </c>
      <c r="BN39" s="664"/>
      <c r="BO39" s="664"/>
      <c r="BP39" s="664"/>
      <c r="BQ39" s="664"/>
      <c r="BR39" s="664"/>
      <c r="BS39" s="664"/>
      <c r="BT39" s="664"/>
      <c r="BU39" s="665"/>
      <c r="BV39" s="636">
        <v>91</v>
      </c>
      <c r="BW39" s="637"/>
      <c r="BX39" s="637"/>
      <c r="BY39" s="637"/>
      <c r="BZ39" s="637"/>
      <c r="CA39" s="637"/>
      <c r="CB39" s="666"/>
      <c r="CD39" s="667" t="s">
        <v>326</v>
      </c>
      <c r="CE39" s="664"/>
      <c r="CF39" s="664"/>
      <c r="CG39" s="664"/>
      <c r="CH39" s="664"/>
      <c r="CI39" s="664"/>
      <c r="CJ39" s="664"/>
      <c r="CK39" s="664"/>
      <c r="CL39" s="664"/>
      <c r="CM39" s="664"/>
      <c r="CN39" s="664"/>
      <c r="CO39" s="664"/>
      <c r="CP39" s="664"/>
      <c r="CQ39" s="665"/>
      <c r="CR39" s="636">
        <v>2143493</v>
      </c>
      <c r="CS39" s="655"/>
      <c r="CT39" s="655"/>
      <c r="CU39" s="655"/>
      <c r="CV39" s="655"/>
      <c r="CW39" s="655"/>
      <c r="CX39" s="655"/>
      <c r="CY39" s="656"/>
      <c r="CZ39" s="639">
        <v>1.3</v>
      </c>
      <c r="DA39" s="657"/>
      <c r="DB39" s="657"/>
      <c r="DC39" s="658"/>
      <c r="DD39" s="642">
        <v>2000365</v>
      </c>
      <c r="DE39" s="655"/>
      <c r="DF39" s="655"/>
      <c r="DG39" s="655"/>
      <c r="DH39" s="655"/>
      <c r="DI39" s="655"/>
      <c r="DJ39" s="655"/>
      <c r="DK39" s="656"/>
      <c r="DL39" s="642" t="s">
        <v>229</v>
      </c>
      <c r="DM39" s="655"/>
      <c r="DN39" s="655"/>
      <c r="DO39" s="655"/>
      <c r="DP39" s="655"/>
      <c r="DQ39" s="655"/>
      <c r="DR39" s="655"/>
      <c r="DS39" s="655"/>
      <c r="DT39" s="655"/>
      <c r="DU39" s="655"/>
      <c r="DV39" s="656"/>
      <c r="DW39" s="639" t="s">
        <v>112</v>
      </c>
      <c r="DX39" s="657"/>
      <c r="DY39" s="657"/>
      <c r="DZ39" s="657"/>
      <c r="EA39" s="657"/>
      <c r="EB39" s="657"/>
      <c r="EC39" s="659"/>
    </row>
    <row r="40" spans="2:133" ht="11.25" customHeight="1" x14ac:dyDescent="0.2">
      <c r="AQ40" s="660" t="s">
        <v>327</v>
      </c>
      <c r="AR40" s="661"/>
      <c r="AS40" s="661"/>
      <c r="AT40" s="661"/>
      <c r="AU40" s="661"/>
      <c r="AV40" s="661"/>
      <c r="AW40" s="661"/>
      <c r="AX40" s="661"/>
      <c r="AY40" s="662"/>
      <c r="AZ40" s="636">
        <v>3910800</v>
      </c>
      <c r="BA40" s="637"/>
      <c r="BB40" s="637"/>
      <c r="BC40" s="637"/>
      <c r="BD40" s="655"/>
      <c r="BE40" s="655"/>
      <c r="BF40" s="663"/>
      <c r="BG40" s="668"/>
      <c r="BH40" s="669"/>
      <c r="BI40" s="669"/>
      <c r="BJ40" s="669"/>
      <c r="BK40" s="669"/>
      <c r="BL40" s="235"/>
      <c r="BM40" s="664" t="s">
        <v>328</v>
      </c>
      <c r="BN40" s="664"/>
      <c r="BO40" s="664"/>
      <c r="BP40" s="664"/>
      <c r="BQ40" s="664"/>
      <c r="BR40" s="664"/>
      <c r="BS40" s="664"/>
      <c r="BT40" s="664"/>
      <c r="BU40" s="665"/>
      <c r="BV40" s="636" t="s">
        <v>112</v>
      </c>
      <c r="BW40" s="637"/>
      <c r="BX40" s="637"/>
      <c r="BY40" s="637"/>
      <c r="BZ40" s="637"/>
      <c r="CA40" s="637"/>
      <c r="CB40" s="666"/>
      <c r="CD40" s="667" t="s">
        <v>329</v>
      </c>
      <c r="CE40" s="664"/>
      <c r="CF40" s="664"/>
      <c r="CG40" s="664"/>
      <c r="CH40" s="664"/>
      <c r="CI40" s="664"/>
      <c r="CJ40" s="664"/>
      <c r="CK40" s="664"/>
      <c r="CL40" s="664"/>
      <c r="CM40" s="664"/>
      <c r="CN40" s="664"/>
      <c r="CO40" s="664"/>
      <c r="CP40" s="664"/>
      <c r="CQ40" s="665"/>
      <c r="CR40" s="636">
        <v>2318180</v>
      </c>
      <c r="CS40" s="637"/>
      <c r="CT40" s="637"/>
      <c r="CU40" s="637"/>
      <c r="CV40" s="637"/>
      <c r="CW40" s="637"/>
      <c r="CX40" s="637"/>
      <c r="CY40" s="638"/>
      <c r="CZ40" s="639">
        <v>1.4</v>
      </c>
      <c r="DA40" s="657"/>
      <c r="DB40" s="657"/>
      <c r="DC40" s="658"/>
      <c r="DD40" s="642">
        <v>745908</v>
      </c>
      <c r="DE40" s="637"/>
      <c r="DF40" s="637"/>
      <c r="DG40" s="637"/>
      <c r="DH40" s="637"/>
      <c r="DI40" s="637"/>
      <c r="DJ40" s="637"/>
      <c r="DK40" s="638"/>
      <c r="DL40" s="642">
        <v>652230</v>
      </c>
      <c r="DM40" s="637"/>
      <c r="DN40" s="637"/>
      <c r="DO40" s="637"/>
      <c r="DP40" s="637"/>
      <c r="DQ40" s="637"/>
      <c r="DR40" s="637"/>
      <c r="DS40" s="637"/>
      <c r="DT40" s="637"/>
      <c r="DU40" s="637"/>
      <c r="DV40" s="638"/>
      <c r="DW40" s="639">
        <v>0.6</v>
      </c>
      <c r="DX40" s="657"/>
      <c r="DY40" s="657"/>
      <c r="DZ40" s="657"/>
      <c r="EA40" s="657"/>
      <c r="EB40" s="657"/>
      <c r="EC40" s="659"/>
    </row>
    <row r="41" spans="2:133" ht="11.25" customHeight="1" x14ac:dyDescent="0.2">
      <c r="AQ41" s="672" t="s">
        <v>330</v>
      </c>
      <c r="AR41" s="673"/>
      <c r="AS41" s="673"/>
      <c r="AT41" s="673"/>
      <c r="AU41" s="673"/>
      <c r="AV41" s="673"/>
      <c r="AW41" s="673"/>
      <c r="AX41" s="673"/>
      <c r="AY41" s="674"/>
      <c r="AZ41" s="620">
        <v>11890511</v>
      </c>
      <c r="BA41" s="675"/>
      <c r="BB41" s="675"/>
      <c r="BC41" s="675"/>
      <c r="BD41" s="621"/>
      <c r="BE41" s="621"/>
      <c r="BF41" s="676"/>
      <c r="BG41" s="670"/>
      <c r="BH41" s="671"/>
      <c r="BI41" s="671"/>
      <c r="BJ41" s="671"/>
      <c r="BK41" s="671"/>
      <c r="BL41" s="236"/>
      <c r="BM41" s="677" t="s">
        <v>331</v>
      </c>
      <c r="BN41" s="677"/>
      <c r="BO41" s="677"/>
      <c r="BP41" s="677"/>
      <c r="BQ41" s="677"/>
      <c r="BR41" s="677"/>
      <c r="BS41" s="677"/>
      <c r="BT41" s="677"/>
      <c r="BU41" s="678"/>
      <c r="BV41" s="620">
        <v>317</v>
      </c>
      <c r="BW41" s="675"/>
      <c r="BX41" s="675"/>
      <c r="BY41" s="675"/>
      <c r="BZ41" s="675"/>
      <c r="CA41" s="675"/>
      <c r="CB41" s="679"/>
      <c r="CD41" s="667" t="s">
        <v>332</v>
      </c>
      <c r="CE41" s="664"/>
      <c r="CF41" s="664"/>
      <c r="CG41" s="664"/>
      <c r="CH41" s="664"/>
      <c r="CI41" s="664"/>
      <c r="CJ41" s="664"/>
      <c r="CK41" s="664"/>
      <c r="CL41" s="664"/>
      <c r="CM41" s="664"/>
      <c r="CN41" s="664"/>
      <c r="CO41" s="664"/>
      <c r="CP41" s="664"/>
      <c r="CQ41" s="665"/>
      <c r="CR41" s="636" t="s">
        <v>229</v>
      </c>
      <c r="CS41" s="655"/>
      <c r="CT41" s="655"/>
      <c r="CU41" s="655"/>
      <c r="CV41" s="655"/>
      <c r="CW41" s="655"/>
      <c r="CX41" s="655"/>
      <c r="CY41" s="656"/>
      <c r="CZ41" s="639" t="s">
        <v>156</v>
      </c>
      <c r="DA41" s="657"/>
      <c r="DB41" s="657"/>
      <c r="DC41" s="658"/>
      <c r="DD41" s="642" t="s">
        <v>229</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2">
      <c r="B42" s="229" t="s">
        <v>333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334</v>
      </c>
      <c r="CE42" s="634"/>
      <c r="CF42" s="634"/>
      <c r="CG42" s="634"/>
      <c r="CH42" s="634"/>
      <c r="CI42" s="634"/>
      <c r="CJ42" s="634"/>
      <c r="CK42" s="634"/>
      <c r="CL42" s="634"/>
      <c r="CM42" s="634"/>
      <c r="CN42" s="634"/>
      <c r="CO42" s="634"/>
      <c r="CP42" s="634"/>
      <c r="CQ42" s="635"/>
      <c r="CR42" s="636">
        <v>20972411</v>
      </c>
      <c r="CS42" s="637"/>
      <c r="CT42" s="637"/>
      <c r="CU42" s="637"/>
      <c r="CV42" s="637"/>
      <c r="CW42" s="637"/>
      <c r="CX42" s="637"/>
      <c r="CY42" s="638"/>
      <c r="CZ42" s="639">
        <v>12.6</v>
      </c>
      <c r="DA42" s="640"/>
      <c r="DB42" s="640"/>
      <c r="DC42" s="641"/>
      <c r="DD42" s="642">
        <v>6372292</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2">
      <c r="B43" s="239" t="s">
        <v>335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336</v>
      </c>
      <c r="CE43" s="634"/>
      <c r="CF43" s="634"/>
      <c r="CG43" s="634"/>
      <c r="CH43" s="634"/>
      <c r="CI43" s="634"/>
      <c r="CJ43" s="634"/>
      <c r="CK43" s="634"/>
      <c r="CL43" s="634"/>
      <c r="CM43" s="634"/>
      <c r="CN43" s="634"/>
      <c r="CO43" s="634"/>
      <c r="CP43" s="634"/>
      <c r="CQ43" s="635"/>
      <c r="CR43" s="636">
        <v>851216</v>
      </c>
      <c r="CS43" s="655"/>
      <c r="CT43" s="655"/>
      <c r="CU43" s="655"/>
      <c r="CV43" s="655"/>
      <c r="CW43" s="655"/>
      <c r="CX43" s="655"/>
      <c r="CY43" s="656"/>
      <c r="CZ43" s="639">
        <v>0.5</v>
      </c>
      <c r="DA43" s="657"/>
      <c r="DB43" s="657"/>
      <c r="DC43" s="658"/>
      <c r="DD43" s="642">
        <v>813019</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2">
      <c r="B44" s="240" t="s">
        <v>337</v>
      </c>
      <c r="CD44" s="649" t="s">
        <v>288</v>
      </c>
      <c r="CE44" s="650"/>
      <c r="CF44" s="633" t="s">
        <v>338</v>
      </c>
      <c r="CG44" s="634"/>
      <c r="CH44" s="634"/>
      <c r="CI44" s="634"/>
      <c r="CJ44" s="634"/>
      <c r="CK44" s="634"/>
      <c r="CL44" s="634"/>
      <c r="CM44" s="634"/>
      <c r="CN44" s="634"/>
      <c r="CO44" s="634"/>
      <c r="CP44" s="634"/>
      <c r="CQ44" s="635"/>
      <c r="CR44" s="636">
        <v>18488346</v>
      </c>
      <c r="CS44" s="637"/>
      <c r="CT44" s="637"/>
      <c r="CU44" s="637"/>
      <c r="CV44" s="637"/>
      <c r="CW44" s="637"/>
      <c r="CX44" s="637"/>
      <c r="CY44" s="638"/>
      <c r="CZ44" s="639">
        <v>11.1</v>
      </c>
      <c r="DA44" s="640"/>
      <c r="DB44" s="640"/>
      <c r="DC44" s="641"/>
      <c r="DD44" s="642">
        <v>5910749</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2">
      <c r="CD45" s="651"/>
      <c r="CE45" s="652"/>
      <c r="CF45" s="633" t="s">
        <v>339</v>
      </c>
      <c r="CG45" s="634"/>
      <c r="CH45" s="634"/>
      <c r="CI45" s="634"/>
      <c r="CJ45" s="634"/>
      <c r="CK45" s="634"/>
      <c r="CL45" s="634"/>
      <c r="CM45" s="634"/>
      <c r="CN45" s="634"/>
      <c r="CO45" s="634"/>
      <c r="CP45" s="634"/>
      <c r="CQ45" s="635"/>
      <c r="CR45" s="636">
        <v>5753176</v>
      </c>
      <c r="CS45" s="655"/>
      <c r="CT45" s="655"/>
      <c r="CU45" s="655"/>
      <c r="CV45" s="655"/>
      <c r="CW45" s="655"/>
      <c r="CX45" s="655"/>
      <c r="CY45" s="656"/>
      <c r="CZ45" s="639">
        <v>3.5</v>
      </c>
      <c r="DA45" s="657"/>
      <c r="DB45" s="657"/>
      <c r="DC45" s="658"/>
      <c r="DD45" s="642">
        <v>526215</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2">
      <c r="CD46" s="651"/>
      <c r="CE46" s="652"/>
      <c r="CF46" s="633" t="s">
        <v>340</v>
      </c>
      <c r="CG46" s="634"/>
      <c r="CH46" s="634"/>
      <c r="CI46" s="634"/>
      <c r="CJ46" s="634"/>
      <c r="CK46" s="634"/>
      <c r="CL46" s="634"/>
      <c r="CM46" s="634"/>
      <c r="CN46" s="634"/>
      <c r="CO46" s="634"/>
      <c r="CP46" s="634"/>
      <c r="CQ46" s="635"/>
      <c r="CR46" s="636">
        <v>12397904</v>
      </c>
      <c r="CS46" s="637"/>
      <c r="CT46" s="637"/>
      <c r="CU46" s="637"/>
      <c r="CV46" s="637"/>
      <c r="CW46" s="637"/>
      <c r="CX46" s="637"/>
      <c r="CY46" s="638"/>
      <c r="CZ46" s="639">
        <v>7.5</v>
      </c>
      <c r="DA46" s="640"/>
      <c r="DB46" s="640"/>
      <c r="DC46" s="641"/>
      <c r="DD46" s="642">
        <v>5219116</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2">
      <c r="CD47" s="651"/>
      <c r="CE47" s="652"/>
      <c r="CF47" s="633" t="s">
        <v>341</v>
      </c>
      <c r="CG47" s="634"/>
      <c r="CH47" s="634"/>
      <c r="CI47" s="634"/>
      <c r="CJ47" s="634"/>
      <c r="CK47" s="634"/>
      <c r="CL47" s="634"/>
      <c r="CM47" s="634"/>
      <c r="CN47" s="634"/>
      <c r="CO47" s="634"/>
      <c r="CP47" s="634"/>
      <c r="CQ47" s="635"/>
      <c r="CR47" s="636">
        <v>2484065</v>
      </c>
      <c r="CS47" s="655"/>
      <c r="CT47" s="655"/>
      <c r="CU47" s="655"/>
      <c r="CV47" s="655"/>
      <c r="CW47" s="655"/>
      <c r="CX47" s="655"/>
      <c r="CY47" s="656"/>
      <c r="CZ47" s="639">
        <v>1.5</v>
      </c>
      <c r="DA47" s="657"/>
      <c r="DB47" s="657"/>
      <c r="DC47" s="658"/>
      <c r="DD47" s="642">
        <v>461543</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ht="10.8" x14ac:dyDescent="0.2">
      <c r="CD48" s="653"/>
      <c r="CE48" s="654"/>
      <c r="CF48" s="633" t="s">
        <v>342</v>
      </c>
      <c r="CG48" s="634"/>
      <c r="CH48" s="634"/>
      <c r="CI48" s="634"/>
      <c r="CJ48" s="634"/>
      <c r="CK48" s="634"/>
      <c r="CL48" s="634"/>
      <c r="CM48" s="634"/>
      <c r="CN48" s="634"/>
      <c r="CO48" s="634"/>
      <c r="CP48" s="634"/>
      <c r="CQ48" s="635"/>
      <c r="CR48" s="636" t="s">
        <v>229</v>
      </c>
      <c r="CS48" s="637"/>
      <c r="CT48" s="637"/>
      <c r="CU48" s="637"/>
      <c r="CV48" s="637"/>
      <c r="CW48" s="637"/>
      <c r="CX48" s="637"/>
      <c r="CY48" s="638"/>
      <c r="CZ48" s="639" t="s">
        <v>156</v>
      </c>
      <c r="DA48" s="640"/>
      <c r="DB48" s="640"/>
      <c r="DC48" s="641"/>
      <c r="DD48" s="642" t="s">
        <v>156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2">
      <c r="CD49" s="617" t="s">
        <v>343</v>
      </c>
      <c r="CE49" s="618"/>
      <c r="CF49" s="618"/>
      <c r="CG49" s="618"/>
      <c r="CH49" s="618"/>
      <c r="CI49" s="618"/>
      <c r="CJ49" s="618"/>
      <c r="CK49" s="618"/>
      <c r="CL49" s="618"/>
      <c r="CM49" s="618"/>
      <c r="CN49" s="618"/>
      <c r="CO49" s="618"/>
      <c r="CP49" s="618"/>
      <c r="CQ49" s="619"/>
      <c r="CR49" s="620">
        <v>165925591</v>
      </c>
      <c r="CS49" s="621"/>
      <c r="CT49" s="621"/>
      <c r="CU49" s="621"/>
      <c r="CV49" s="621"/>
      <c r="CW49" s="621"/>
      <c r="CX49" s="621"/>
      <c r="CY49" s="622"/>
      <c r="CZ49" s="623">
        <v>100</v>
      </c>
      <c r="DA49" s="624"/>
      <c r="DB49" s="624"/>
      <c r="DC49" s="625"/>
      <c r="DD49" s="626">
        <v>105991968</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t="10.8" hidden="1" x14ac:dyDescent="0.2"/>
    <row r="51" spans="82:133" ht="10.8" hidden="1" x14ac:dyDescent="0.2"/>
    <row r="52" spans="82:133" ht="10.8" hidden="1" x14ac:dyDescent="0.2"/>
    <row r="53" spans="82:133" ht="10.8" hidden="1" x14ac:dyDescent="0.2"/>
  </sheetData>
  <sheetProtection algorithmName="SHA-512" hashValue="FjDX+QGKyyy0ZEhy14Qpp1P64hgp5eMFXOmAGBcLkEhhklbP05JO/tiNeYtHcDLXt1VoSJvhEjInGgk9YTYqQQ==" saltValue="dO9nGusim9Z9iNe7KRHt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topLeftCell="AB1" zoomScale="70" zoomScaleNormal="25" zoomScaleSheetLayoutView="70" workbookViewId="0">
      <selection activeCell="BQ103" sqref="BQ103:DZ103"/>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344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345</v>
      </c>
      <c r="DK2" s="1162"/>
      <c r="DL2" s="1162"/>
      <c r="DM2" s="1162"/>
      <c r="DN2" s="1162"/>
      <c r="DO2" s="1163"/>
      <c r="DP2" s="249"/>
      <c r="DQ2" s="1161" t="s">
        <v>346</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347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348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349</v>
      </c>
      <c r="B5" s="1047"/>
      <c r="C5" s="1047"/>
      <c r="D5" s="1047"/>
      <c r="E5" s="1047"/>
      <c r="F5" s="1047"/>
      <c r="G5" s="1047"/>
      <c r="H5" s="1047"/>
      <c r="I5" s="1047"/>
      <c r="J5" s="1047"/>
      <c r="K5" s="1047"/>
      <c r="L5" s="1047"/>
      <c r="M5" s="1047"/>
      <c r="N5" s="1047"/>
      <c r="O5" s="1047"/>
      <c r="P5" s="1048"/>
      <c r="Q5" s="1052" t="s">
        <v>350</v>
      </c>
      <c r="R5" s="1053"/>
      <c r="S5" s="1053"/>
      <c r="T5" s="1053"/>
      <c r="U5" s="1054"/>
      <c r="V5" s="1052" t="s">
        <v>351</v>
      </c>
      <c r="W5" s="1053"/>
      <c r="X5" s="1053"/>
      <c r="Y5" s="1053"/>
      <c r="Z5" s="1054"/>
      <c r="AA5" s="1052" t="s">
        <v>352</v>
      </c>
      <c r="AB5" s="1053"/>
      <c r="AC5" s="1053"/>
      <c r="AD5" s="1053"/>
      <c r="AE5" s="1053"/>
      <c r="AF5" s="1164" t="s">
        <v>353</v>
      </c>
      <c r="AG5" s="1053"/>
      <c r="AH5" s="1053"/>
      <c r="AI5" s="1053"/>
      <c r="AJ5" s="1068"/>
      <c r="AK5" s="1053" t="s">
        <v>354</v>
      </c>
      <c r="AL5" s="1053"/>
      <c r="AM5" s="1053"/>
      <c r="AN5" s="1053"/>
      <c r="AO5" s="1054"/>
      <c r="AP5" s="1052" t="s">
        <v>355</v>
      </c>
      <c r="AQ5" s="1053"/>
      <c r="AR5" s="1053"/>
      <c r="AS5" s="1053"/>
      <c r="AT5" s="1054"/>
      <c r="AU5" s="1052" t="s">
        <v>356</v>
      </c>
      <c r="AV5" s="1053"/>
      <c r="AW5" s="1053"/>
      <c r="AX5" s="1053"/>
      <c r="AY5" s="1068"/>
      <c r="AZ5" s="256"/>
      <c r="BA5" s="256"/>
      <c r="BB5" s="256"/>
      <c r="BC5" s="256"/>
      <c r="BD5" s="256"/>
      <c r="BE5" s="257"/>
      <c r="BF5" s="257"/>
      <c r="BG5" s="257"/>
      <c r="BH5" s="257"/>
      <c r="BI5" s="257"/>
      <c r="BJ5" s="257"/>
      <c r="BK5" s="257"/>
      <c r="BL5" s="257"/>
      <c r="BM5" s="257"/>
      <c r="BN5" s="257"/>
      <c r="BO5" s="257"/>
      <c r="BP5" s="257"/>
      <c r="BQ5" s="1046" t="s">
        <v>357</v>
      </c>
      <c r="BR5" s="1047"/>
      <c r="BS5" s="1047"/>
      <c r="BT5" s="1047"/>
      <c r="BU5" s="1047"/>
      <c r="BV5" s="1047"/>
      <c r="BW5" s="1047"/>
      <c r="BX5" s="1047"/>
      <c r="BY5" s="1047"/>
      <c r="BZ5" s="1047"/>
      <c r="CA5" s="1047"/>
      <c r="CB5" s="1047"/>
      <c r="CC5" s="1047"/>
      <c r="CD5" s="1047"/>
      <c r="CE5" s="1047"/>
      <c r="CF5" s="1047"/>
      <c r="CG5" s="1048"/>
      <c r="CH5" s="1052" t="s">
        <v>358</v>
      </c>
      <c r="CI5" s="1053"/>
      <c r="CJ5" s="1053"/>
      <c r="CK5" s="1053"/>
      <c r="CL5" s="1054"/>
      <c r="CM5" s="1052" t="s">
        <v>359</v>
      </c>
      <c r="CN5" s="1053"/>
      <c r="CO5" s="1053"/>
      <c r="CP5" s="1053"/>
      <c r="CQ5" s="1054"/>
      <c r="CR5" s="1052" t="s">
        <v>360</v>
      </c>
      <c r="CS5" s="1053"/>
      <c r="CT5" s="1053"/>
      <c r="CU5" s="1053"/>
      <c r="CV5" s="1054"/>
      <c r="CW5" s="1052" t="s">
        <v>361</v>
      </c>
      <c r="CX5" s="1053"/>
      <c r="CY5" s="1053"/>
      <c r="CZ5" s="1053"/>
      <c r="DA5" s="1054"/>
      <c r="DB5" s="1052" t="s">
        <v>362</v>
      </c>
      <c r="DC5" s="1053"/>
      <c r="DD5" s="1053"/>
      <c r="DE5" s="1053"/>
      <c r="DF5" s="1054"/>
      <c r="DG5" s="1149" t="s">
        <v>363</v>
      </c>
      <c r="DH5" s="1150"/>
      <c r="DI5" s="1150"/>
      <c r="DJ5" s="1150"/>
      <c r="DK5" s="1151"/>
      <c r="DL5" s="1149" t="s">
        <v>364</v>
      </c>
      <c r="DM5" s="1150"/>
      <c r="DN5" s="1150"/>
      <c r="DO5" s="1150"/>
      <c r="DP5" s="1151"/>
      <c r="DQ5" s="1052" t="s">
        <v>365</v>
      </c>
      <c r="DR5" s="1053"/>
      <c r="DS5" s="1053"/>
      <c r="DT5" s="1053"/>
      <c r="DU5" s="1054"/>
      <c r="DV5" s="1052" t="s">
        <v>356</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366</v>
      </c>
      <c r="C7" s="1102"/>
      <c r="D7" s="1102"/>
      <c r="E7" s="1102"/>
      <c r="F7" s="1102"/>
      <c r="G7" s="1102"/>
      <c r="H7" s="1102"/>
      <c r="I7" s="1102"/>
      <c r="J7" s="1102"/>
      <c r="K7" s="1102"/>
      <c r="L7" s="1102"/>
      <c r="M7" s="1102"/>
      <c r="N7" s="1102"/>
      <c r="O7" s="1102"/>
      <c r="P7" s="1103"/>
      <c r="Q7" s="1155">
        <v>173331</v>
      </c>
      <c r="R7" s="1156"/>
      <c r="S7" s="1156"/>
      <c r="T7" s="1156"/>
      <c r="U7" s="1156"/>
      <c r="V7" s="1156">
        <v>165945</v>
      </c>
      <c r="W7" s="1156"/>
      <c r="X7" s="1156"/>
      <c r="Y7" s="1156"/>
      <c r="Z7" s="1156"/>
      <c r="AA7" s="1156">
        <v>7386</v>
      </c>
      <c r="AB7" s="1156"/>
      <c r="AC7" s="1156"/>
      <c r="AD7" s="1156"/>
      <c r="AE7" s="1157"/>
      <c r="AF7" s="1158">
        <v>697</v>
      </c>
      <c r="AG7" s="1159"/>
      <c r="AH7" s="1159"/>
      <c r="AI7" s="1159"/>
      <c r="AJ7" s="1160"/>
      <c r="AK7" s="1142">
        <v>1827493</v>
      </c>
      <c r="AL7" s="1143"/>
      <c r="AM7" s="1143"/>
      <c r="AN7" s="1143"/>
      <c r="AO7" s="1143"/>
      <c r="AP7" s="1143">
        <v>140171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578</v>
      </c>
      <c r="BS7" s="1146" t="s">
        <v>579</v>
      </c>
      <c r="BT7" s="1147"/>
      <c r="BU7" s="1147"/>
      <c r="BV7" s="1147"/>
      <c r="BW7" s="1147"/>
      <c r="BX7" s="1147"/>
      <c r="BY7" s="1147"/>
      <c r="BZ7" s="1147"/>
      <c r="CA7" s="1147"/>
      <c r="CB7" s="1147"/>
      <c r="CC7" s="1147"/>
      <c r="CD7" s="1147"/>
      <c r="CE7" s="1147"/>
      <c r="CF7" s="1147"/>
      <c r="CG7" s="1148"/>
      <c r="CH7" s="1139">
        <v>2</v>
      </c>
      <c r="CI7" s="1140"/>
      <c r="CJ7" s="1140"/>
      <c r="CK7" s="1140"/>
      <c r="CL7" s="1141"/>
      <c r="CM7" s="1139">
        <v>744</v>
      </c>
      <c r="CN7" s="1140"/>
      <c r="CO7" s="1140"/>
      <c r="CP7" s="1140"/>
      <c r="CQ7" s="1141"/>
      <c r="CR7" s="1139">
        <v>5</v>
      </c>
      <c r="CS7" s="1140"/>
      <c r="CT7" s="1140"/>
      <c r="CU7" s="1140"/>
      <c r="CV7" s="1141"/>
      <c r="CW7" s="1139" t="s">
        <v>573</v>
      </c>
      <c r="CX7" s="1140"/>
      <c r="CY7" s="1140"/>
      <c r="CZ7" s="1140"/>
      <c r="DA7" s="1141"/>
      <c r="DB7" s="1139" t="s">
        <v>573</v>
      </c>
      <c r="DC7" s="1140"/>
      <c r="DD7" s="1140"/>
      <c r="DE7" s="1140"/>
      <c r="DF7" s="1141"/>
      <c r="DG7" s="1139" t="s">
        <v>573</v>
      </c>
      <c r="DH7" s="1140"/>
      <c r="DI7" s="1140"/>
      <c r="DJ7" s="1140"/>
      <c r="DK7" s="1141"/>
      <c r="DL7" s="1139" t="s">
        <v>588</v>
      </c>
      <c r="DM7" s="1140"/>
      <c r="DN7" s="1140"/>
      <c r="DO7" s="1140"/>
      <c r="DP7" s="1141"/>
      <c r="DQ7" s="1139" t="s">
        <v>589</v>
      </c>
      <c r="DR7" s="1140"/>
      <c r="DS7" s="1140"/>
      <c r="DT7" s="1140"/>
      <c r="DU7" s="1141"/>
      <c r="DV7" s="1166"/>
      <c r="DW7" s="1167"/>
      <c r="DX7" s="1167"/>
      <c r="DY7" s="1167"/>
      <c r="DZ7" s="1168"/>
      <c r="EA7" s="254"/>
    </row>
    <row r="8" spans="1:131" s="255" customFormat="1" ht="26.25" customHeight="1" x14ac:dyDescent="0.2">
      <c r="A8" s="261">
        <v>2</v>
      </c>
      <c r="B8" s="1082" t="s">
        <v>367</v>
      </c>
      <c r="C8" s="1083"/>
      <c r="D8" s="1083"/>
      <c r="E8" s="1083"/>
      <c r="F8" s="1083"/>
      <c r="G8" s="1083"/>
      <c r="H8" s="1083"/>
      <c r="I8" s="1083"/>
      <c r="J8" s="1083"/>
      <c r="K8" s="1083"/>
      <c r="L8" s="1083"/>
      <c r="M8" s="1083"/>
      <c r="N8" s="1083"/>
      <c r="O8" s="1083"/>
      <c r="P8" s="1084"/>
      <c r="Q8" s="1094">
        <v>213</v>
      </c>
      <c r="R8" s="1095"/>
      <c r="S8" s="1095"/>
      <c r="T8" s="1095"/>
      <c r="U8" s="1095"/>
      <c r="V8" s="1095">
        <v>110</v>
      </c>
      <c r="W8" s="1095"/>
      <c r="X8" s="1095"/>
      <c r="Y8" s="1095"/>
      <c r="Z8" s="1095"/>
      <c r="AA8" s="1095">
        <v>103</v>
      </c>
      <c r="AB8" s="1095"/>
      <c r="AC8" s="1095"/>
      <c r="AD8" s="1095"/>
      <c r="AE8" s="1096"/>
      <c r="AF8" s="1088" t="s">
        <v>112</v>
      </c>
      <c r="AG8" s="1089"/>
      <c r="AH8" s="1089"/>
      <c r="AI8" s="1089"/>
      <c r="AJ8" s="1090"/>
      <c r="AK8" s="1137" t="s">
        <v>573</v>
      </c>
      <c r="AL8" s="1138"/>
      <c r="AM8" s="1138"/>
      <c r="AN8" s="1138"/>
      <c r="AO8" s="1138"/>
      <c r="AP8" s="1138">
        <v>559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580</v>
      </c>
      <c r="BT8" s="1066"/>
      <c r="BU8" s="1066"/>
      <c r="BV8" s="1066"/>
      <c r="BW8" s="1066"/>
      <c r="BX8" s="1066"/>
      <c r="BY8" s="1066"/>
      <c r="BZ8" s="1066"/>
      <c r="CA8" s="1066"/>
      <c r="CB8" s="1066"/>
      <c r="CC8" s="1066"/>
      <c r="CD8" s="1066"/>
      <c r="CE8" s="1066"/>
      <c r="CF8" s="1066"/>
      <c r="CG8" s="1067"/>
      <c r="CH8" s="1040">
        <v>1</v>
      </c>
      <c r="CI8" s="1041"/>
      <c r="CJ8" s="1041"/>
      <c r="CK8" s="1041"/>
      <c r="CL8" s="1042"/>
      <c r="CM8" s="1040">
        <v>33</v>
      </c>
      <c r="CN8" s="1041"/>
      <c r="CO8" s="1041"/>
      <c r="CP8" s="1041"/>
      <c r="CQ8" s="1042"/>
      <c r="CR8" s="1040">
        <v>30</v>
      </c>
      <c r="CS8" s="1041"/>
      <c r="CT8" s="1041"/>
      <c r="CU8" s="1041"/>
      <c r="CV8" s="1042"/>
      <c r="CW8" s="1040">
        <v>1</v>
      </c>
      <c r="CX8" s="1041"/>
      <c r="CY8" s="1041"/>
      <c r="CZ8" s="1041"/>
      <c r="DA8" s="1042"/>
      <c r="DB8" s="1040" t="s">
        <v>573</v>
      </c>
      <c r="DC8" s="1041"/>
      <c r="DD8" s="1041"/>
      <c r="DE8" s="1041"/>
      <c r="DF8" s="1042"/>
      <c r="DG8" s="1040" t="s">
        <v>574</v>
      </c>
      <c r="DH8" s="1041"/>
      <c r="DI8" s="1041"/>
      <c r="DJ8" s="1041"/>
      <c r="DK8" s="1042"/>
      <c r="DL8" s="1040" t="s">
        <v>573</v>
      </c>
      <c r="DM8" s="1041"/>
      <c r="DN8" s="1041"/>
      <c r="DO8" s="1041"/>
      <c r="DP8" s="1042"/>
      <c r="DQ8" s="1040" t="s">
        <v>573</v>
      </c>
      <c r="DR8" s="1041"/>
      <c r="DS8" s="1041"/>
      <c r="DT8" s="1041"/>
      <c r="DU8" s="1042"/>
      <c r="DV8" s="1043"/>
      <c r="DW8" s="1044"/>
      <c r="DX8" s="1044"/>
      <c r="DY8" s="1044"/>
      <c r="DZ8" s="1045"/>
      <c r="EA8" s="254"/>
    </row>
    <row r="9" spans="1:131" s="255" customFormat="1" ht="26.25" customHeight="1" x14ac:dyDescent="0.2">
      <c r="A9" s="261">
        <v>3</v>
      </c>
      <c r="B9" s="1082" t="s">
        <v>368</v>
      </c>
      <c r="C9" s="1083"/>
      <c r="D9" s="1083"/>
      <c r="E9" s="1083"/>
      <c r="F9" s="1083"/>
      <c r="G9" s="1083"/>
      <c r="H9" s="1083"/>
      <c r="I9" s="1083"/>
      <c r="J9" s="1083"/>
      <c r="K9" s="1083"/>
      <c r="L9" s="1083"/>
      <c r="M9" s="1083"/>
      <c r="N9" s="1083"/>
      <c r="O9" s="1083"/>
      <c r="P9" s="1084"/>
      <c r="Q9" s="1094">
        <v>90</v>
      </c>
      <c r="R9" s="1095"/>
      <c r="S9" s="1095"/>
      <c r="T9" s="1095"/>
      <c r="U9" s="1095"/>
      <c r="V9" s="1095">
        <v>2</v>
      </c>
      <c r="W9" s="1095"/>
      <c r="X9" s="1095"/>
      <c r="Y9" s="1095"/>
      <c r="Z9" s="1095"/>
      <c r="AA9" s="1095">
        <v>88</v>
      </c>
      <c r="AB9" s="1095"/>
      <c r="AC9" s="1095"/>
      <c r="AD9" s="1095"/>
      <c r="AE9" s="1096"/>
      <c r="AF9" s="1088">
        <v>88</v>
      </c>
      <c r="AG9" s="1089"/>
      <c r="AH9" s="1089"/>
      <c r="AI9" s="1089"/>
      <c r="AJ9" s="1090"/>
      <c r="AK9" s="1137">
        <v>0</v>
      </c>
      <c r="AL9" s="1138"/>
      <c r="AM9" s="1138"/>
      <c r="AN9" s="1138"/>
      <c r="AO9" s="1138"/>
      <c r="AP9" s="1138" t="s">
        <v>573</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581</v>
      </c>
      <c r="BT9" s="1066"/>
      <c r="BU9" s="1066"/>
      <c r="BV9" s="1066"/>
      <c r="BW9" s="1066"/>
      <c r="BX9" s="1066"/>
      <c r="BY9" s="1066"/>
      <c r="BZ9" s="1066"/>
      <c r="CA9" s="1066"/>
      <c r="CB9" s="1066"/>
      <c r="CC9" s="1066"/>
      <c r="CD9" s="1066"/>
      <c r="CE9" s="1066"/>
      <c r="CF9" s="1066"/>
      <c r="CG9" s="1067"/>
      <c r="CH9" s="1040">
        <v>-1</v>
      </c>
      <c r="CI9" s="1041"/>
      <c r="CJ9" s="1041"/>
      <c r="CK9" s="1041"/>
      <c r="CL9" s="1042"/>
      <c r="CM9" s="1040">
        <v>128</v>
      </c>
      <c r="CN9" s="1041"/>
      <c r="CO9" s="1041"/>
      <c r="CP9" s="1041"/>
      <c r="CQ9" s="1042"/>
      <c r="CR9" s="1040">
        <v>30</v>
      </c>
      <c r="CS9" s="1041"/>
      <c r="CT9" s="1041"/>
      <c r="CU9" s="1041"/>
      <c r="CV9" s="1042"/>
      <c r="CW9" s="1040">
        <v>9</v>
      </c>
      <c r="CX9" s="1041"/>
      <c r="CY9" s="1041"/>
      <c r="CZ9" s="1041"/>
      <c r="DA9" s="1042"/>
      <c r="DB9" s="1040" t="s">
        <v>573</v>
      </c>
      <c r="DC9" s="1041"/>
      <c r="DD9" s="1041"/>
      <c r="DE9" s="1041"/>
      <c r="DF9" s="1042"/>
      <c r="DG9" s="1040" t="s">
        <v>573</v>
      </c>
      <c r="DH9" s="1041"/>
      <c r="DI9" s="1041"/>
      <c r="DJ9" s="1041"/>
      <c r="DK9" s="1042"/>
      <c r="DL9" s="1040" t="s">
        <v>573</v>
      </c>
      <c r="DM9" s="1041"/>
      <c r="DN9" s="1041"/>
      <c r="DO9" s="1041"/>
      <c r="DP9" s="1042"/>
      <c r="DQ9" s="1040" t="s">
        <v>573</v>
      </c>
      <c r="DR9" s="1041"/>
      <c r="DS9" s="1041"/>
      <c r="DT9" s="1041"/>
      <c r="DU9" s="1042"/>
      <c r="DV9" s="1043"/>
      <c r="DW9" s="1044"/>
      <c r="DX9" s="1044"/>
      <c r="DY9" s="1044"/>
      <c r="DZ9" s="1045"/>
      <c r="EA9" s="254"/>
    </row>
    <row r="10" spans="1:131" s="255" customFormat="1" ht="26.25" customHeight="1" x14ac:dyDescent="0.2">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582</v>
      </c>
      <c r="BT10" s="1066"/>
      <c r="BU10" s="1066"/>
      <c r="BV10" s="1066"/>
      <c r="BW10" s="1066"/>
      <c r="BX10" s="1066"/>
      <c r="BY10" s="1066"/>
      <c r="BZ10" s="1066"/>
      <c r="CA10" s="1066"/>
      <c r="CB10" s="1066"/>
      <c r="CC10" s="1066"/>
      <c r="CD10" s="1066"/>
      <c r="CE10" s="1066"/>
      <c r="CF10" s="1066"/>
      <c r="CG10" s="1067"/>
      <c r="CH10" s="1040">
        <v>-3</v>
      </c>
      <c r="CI10" s="1041"/>
      <c r="CJ10" s="1041"/>
      <c r="CK10" s="1041"/>
      <c r="CL10" s="1042"/>
      <c r="CM10" s="1040">
        <v>80</v>
      </c>
      <c r="CN10" s="1041"/>
      <c r="CO10" s="1041"/>
      <c r="CP10" s="1041"/>
      <c r="CQ10" s="1042"/>
      <c r="CR10" s="1040">
        <v>13</v>
      </c>
      <c r="CS10" s="1041"/>
      <c r="CT10" s="1041"/>
      <c r="CU10" s="1041"/>
      <c r="CV10" s="1042"/>
      <c r="CW10" s="1040">
        <v>8</v>
      </c>
      <c r="CX10" s="1041"/>
      <c r="CY10" s="1041"/>
      <c r="CZ10" s="1041"/>
      <c r="DA10" s="1042"/>
      <c r="DB10" s="1040" t="s">
        <v>573</v>
      </c>
      <c r="DC10" s="1041"/>
      <c r="DD10" s="1041"/>
      <c r="DE10" s="1041"/>
      <c r="DF10" s="1042"/>
      <c r="DG10" s="1040" t="s">
        <v>573</v>
      </c>
      <c r="DH10" s="1041"/>
      <c r="DI10" s="1041"/>
      <c r="DJ10" s="1041"/>
      <c r="DK10" s="1042"/>
      <c r="DL10" s="1040" t="s">
        <v>573</v>
      </c>
      <c r="DM10" s="1041"/>
      <c r="DN10" s="1041"/>
      <c r="DO10" s="1041"/>
      <c r="DP10" s="1042"/>
      <c r="DQ10" s="1040" t="s">
        <v>573</v>
      </c>
      <c r="DR10" s="1041"/>
      <c r="DS10" s="1041"/>
      <c r="DT10" s="1041"/>
      <c r="DU10" s="1042"/>
      <c r="DV10" s="1043"/>
      <c r="DW10" s="1044"/>
      <c r="DX10" s="1044"/>
      <c r="DY10" s="1044"/>
      <c r="DZ10" s="1045"/>
      <c r="EA10" s="254"/>
    </row>
    <row r="11" spans="1:131" s="255" customFormat="1" ht="26.25" customHeight="1" x14ac:dyDescent="0.2">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583</v>
      </c>
      <c r="BT11" s="1066"/>
      <c r="BU11" s="1066"/>
      <c r="BV11" s="1066"/>
      <c r="BW11" s="1066"/>
      <c r="BX11" s="1066"/>
      <c r="BY11" s="1066"/>
      <c r="BZ11" s="1066"/>
      <c r="CA11" s="1066"/>
      <c r="CB11" s="1066"/>
      <c r="CC11" s="1066"/>
      <c r="CD11" s="1066"/>
      <c r="CE11" s="1066"/>
      <c r="CF11" s="1066"/>
      <c r="CG11" s="1067"/>
      <c r="CH11" s="1040">
        <v>0</v>
      </c>
      <c r="CI11" s="1041"/>
      <c r="CJ11" s="1041"/>
      <c r="CK11" s="1041"/>
      <c r="CL11" s="1042"/>
      <c r="CM11" s="1040">
        <v>712</v>
      </c>
      <c r="CN11" s="1041"/>
      <c r="CO11" s="1041"/>
      <c r="CP11" s="1041"/>
      <c r="CQ11" s="1042"/>
      <c r="CR11" s="1040">
        <v>48</v>
      </c>
      <c r="CS11" s="1041"/>
      <c r="CT11" s="1041"/>
      <c r="CU11" s="1041"/>
      <c r="CV11" s="1042"/>
      <c r="CW11" s="1040">
        <v>21</v>
      </c>
      <c r="CX11" s="1041"/>
      <c r="CY11" s="1041"/>
      <c r="CZ11" s="1041"/>
      <c r="DA11" s="1042"/>
      <c r="DB11" s="1040" t="s">
        <v>573</v>
      </c>
      <c r="DC11" s="1041"/>
      <c r="DD11" s="1041"/>
      <c r="DE11" s="1041"/>
      <c r="DF11" s="1042"/>
      <c r="DG11" s="1040" t="s">
        <v>573</v>
      </c>
      <c r="DH11" s="1041"/>
      <c r="DI11" s="1041"/>
      <c r="DJ11" s="1041"/>
      <c r="DK11" s="1042"/>
      <c r="DL11" s="1040" t="s">
        <v>573</v>
      </c>
      <c r="DM11" s="1041"/>
      <c r="DN11" s="1041"/>
      <c r="DO11" s="1041"/>
      <c r="DP11" s="1042"/>
      <c r="DQ11" s="1040" t="s">
        <v>573</v>
      </c>
      <c r="DR11" s="1041"/>
      <c r="DS11" s="1041"/>
      <c r="DT11" s="1041"/>
      <c r="DU11" s="1042"/>
      <c r="DV11" s="1043"/>
      <c r="DW11" s="1044"/>
      <c r="DX11" s="1044"/>
      <c r="DY11" s="1044"/>
      <c r="DZ11" s="1045"/>
      <c r="EA11" s="254"/>
    </row>
    <row r="12" spans="1:131" s="255" customFormat="1" ht="26.25" customHeight="1" x14ac:dyDescent="0.2">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584</v>
      </c>
      <c r="BT12" s="1066"/>
      <c r="BU12" s="1066"/>
      <c r="BV12" s="1066"/>
      <c r="BW12" s="1066"/>
      <c r="BX12" s="1066"/>
      <c r="BY12" s="1066"/>
      <c r="BZ12" s="1066"/>
      <c r="CA12" s="1066"/>
      <c r="CB12" s="1066"/>
      <c r="CC12" s="1066"/>
      <c r="CD12" s="1066"/>
      <c r="CE12" s="1066"/>
      <c r="CF12" s="1066"/>
      <c r="CG12" s="1067"/>
      <c r="CH12" s="1040">
        <v>-19</v>
      </c>
      <c r="CI12" s="1041"/>
      <c r="CJ12" s="1041"/>
      <c r="CK12" s="1041"/>
      <c r="CL12" s="1042"/>
      <c r="CM12" s="1040">
        <v>295</v>
      </c>
      <c r="CN12" s="1041"/>
      <c r="CO12" s="1041"/>
      <c r="CP12" s="1041"/>
      <c r="CQ12" s="1042"/>
      <c r="CR12" s="1040">
        <v>10</v>
      </c>
      <c r="CS12" s="1041"/>
      <c r="CT12" s="1041"/>
      <c r="CU12" s="1041"/>
      <c r="CV12" s="1042"/>
      <c r="CW12" s="1040">
        <v>31</v>
      </c>
      <c r="CX12" s="1041"/>
      <c r="CY12" s="1041"/>
      <c r="CZ12" s="1041"/>
      <c r="DA12" s="1042"/>
      <c r="DB12" s="1040" t="s">
        <v>573</v>
      </c>
      <c r="DC12" s="1041"/>
      <c r="DD12" s="1041"/>
      <c r="DE12" s="1041"/>
      <c r="DF12" s="1042"/>
      <c r="DG12" s="1040" t="s">
        <v>573</v>
      </c>
      <c r="DH12" s="1041"/>
      <c r="DI12" s="1041"/>
      <c r="DJ12" s="1041"/>
      <c r="DK12" s="1042"/>
      <c r="DL12" s="1040" t="s">
        <v>573</v>
      </c>
      <c r="DM12" s="1041"/>
      <c r="DN12" s="1041"/>
      <c r="DO12" s="1041"/>
      <c r="DP12" s="1042"/>
      <c r="DQ12" s="1040" t="s">
        <v>590</v>
      </c>
      <c r="DR12" s="1041"/>
      <c r="DS12" s="1041"/>
      <c r="DT12" s="1041"/>
      <c r="DU12" s="1042"/>
      <c r="DV12" s="1043"/>
      <c r="DW12" s="1044"/>
      <c r="DX12" s="1044"/>
      <c r="DY12" s="1044"/>
      <c r="DZ12" s="1045"/>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t="s">
        <v>585</v>
      </c>
      <c r="BT13" s="1066"/>
      <c r="BU13" s="1066"/>
      <c r="BV13" s="1066"/>
      <c r="BW13" s="1066"/>
      <c r="BX13" s="1066"/>
      <c r="BY13" s="1066"/>
      <c r="BZ13" s="1066"/>
      <c r="CA13" s="1066"/>
      <c r="CB13" s="1066"/>
      <c r="CC13" s="1066"/>
      <c r="CD13" s="1066"/>
      <c r="CE13" s="1066"/>
      <c r="CF13" s="1066"/>
      <c r="CG13" s="1067"/>
      <c r="CH13" s="1040">
        <v>-3</v>
      </c>
      <c r="CI13" s="1041"/>
      <c r="CJ13" s="1041"/>
      <c r="CK13" s="1041"/>
      <c r="CL13" s="1042"/>
      <c r="CM13" s="1040">
        <v>47</v>
      </c>
      <c r="CN13" s="1041"/>
      <c r="CO13" s="1041"/>
      <c r="CP13" s="1041"/>
      <c r="CQ13" s="1042"/>
      <c r="CR13" s="1040">
        <v>15</v>
      </c>
      <c r="CS13" s="1041"/>
      <c r="CT13" s="1041"/>
      <c r="CU13" s="1041"/>
      <c r="CV13" s="1042"/>
      <c r="CW13" s="1040">
        <v>5</v>
      </c>
      <c r="CX13" s="1041"/>
      <c r="CY13" s="1041"/>
      <c r="CZ13" s="1041"/>
      <c r="DA13" s="1042"/>
      <c r="DB13" s="1040" t="s">
        <v>573</v>
      </c>
      <c r="DC13" s="1041"/>
      <c r="DD13" s="1041"/>
      <c r="DE13" s="1041"/>
      <c r="DF13" s="1042"/>
      <c r="DG13" s="1040" t="s">
        <v>573</v>
      </c>
      <c r="DH13" s="1041"/>
      <c r="DI13" s="1041"/>
      <c r="DJ13" s="1041"/>
      <c r="DK13" s="1042"/>
      <c r="DL13" s="1040" t="s">
        <v>573</v>
      </c>
      <c r="DM13" s="1041"/>
      <c r="DN13" s="1041"/>
      <c r="DO13" s="1041"/>
      <c r="DP13" s="1042"/>
      <c r="DQ13" s="1040" t="s">
        <v>573</v>
      </c>
      <c r="DR13" s="1041"/>
      <c r="DS13" s="1041"/>
      <c r="DT13" s="1041"/>
      <c r="DU13" s="1042"/>
      <c r="DV13" s="1043"/>
      <c r="DW13" s="1044"/>
      <c r="DX13" s="1044"/>
      <c r="DY13" s="1044"/>
      <c r="DZ13" s="1045"/>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t="s">
        <v>586</v>
      </c>
      <c r="BT14" s="1066"/>
      <c r="BU14" s="1066"/>
      <c r="BV14" s="1066"/>
      <c r="BW14" s="1066"/>
      <c r="BX14" s="1066"/>
      <c r="BY14" s="1066"/>
      <c r="BZ14" s="1066"/>
      <c r="CA14" s="1066"/>
      <c r="CB14" s="1066"/>
      <c r="CC14" s="1066"/>
      <c r="CD14" s="1066"/>
      <c r="CE14" s="1066"/>
      <c r="CF14" s="1066"/>
      <c r="CG14" s="1067"/>
      <c r="CH14" s="1040">
        <v>1</v>
      </c>
      <c r="CI14" s="1041"/>
      <c r="CJ14" s="1041"/>
      <c r="CK14" s="1041"/>
      <c r="CL14" s="1042"/>
      <c r="CM14" s="1040">
        <v>44</v>
      </c>
      <c r="CN14" s="1041"/>
      <c r="CO14" s="1041"/>
      <c r="CP14" s="1041"/>
      <c r="CQ14" s="1042"/>
      <c r="CR14" s="1040">
        <v>4</v>
      </c>
      <c r="CS14" s="1041"/>
      <c r="CT14" s="1041"/>
      <c r="CU14" s="1041"/>
      <c r="CV14" s="1042"/>
      <c r="CW14" s="1040" t="s">
        <v>573</v>
      </c>
      <c r="CX14" s="1041"/>
      <c r="CY14" s="1041"/>
      <c r="CZ14" s="1041"/>
      <c r="DA14" s="1042"/>
      <c r="DB14" s="1040" t="s">
        <v>574</v>
      </c>
      <c r="DC14" s="1041"/>
      <c r="DD14" s="1041"/>
      <c r="DE14" s="1041"/>
      <c r="DF14" s="1042"/>
      <c r="DG14" s="1040" t="s">
        <v>573</v>
      </c>
      <c r="DH14" s="1041"/>
      <c r="DI14" s="1041"/>
      <c r="DJ14" s="1041"/>
      <c r="DK14" s="1042"/>
      <c r="DL14" s="1040" t="s">
        <v>588</v>
      </c>
      <c r="DM14" s="1041"/>
      <c r="DN14" s="1041"/>
      <c r="DO14" s="1041"/>
      <c r="DP14" s="1042"/>
      <c r="DQ14" s="1040" t="s">
        <v>573</v>
      </c>
      <c r="DR14" s="1041"/>
      <c r="DS14" s="1041"/>
      <c r="DT14" s="1041"/>
      <c r="DU14" s="1042"/>
      <c r="DV14" s="1043"/>
      <c r="DW14" s="1044"/>
      <c r="DX14" s="1044"/>
      <c r="DY14" s="1044"/>
      <c r="DZ14" s="1045"/>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t="s">
        <v>587</v>
      </c>
      <c r="BT15" s="1066"/>
      <c r="BU15" s="1066"/>
      <c r="BV15" s="1066"/>
      <c r="BW15" s="1066"/>
      <c r="BX15" s="1066"/>
      <c r="BY15" s="1066"/>
      <c r="BZ15" s="1066"/>
      <c r="CA15" s="1066"/>
      <c r="CB15" s="1066"/>
      <c r="CC15" s="1066"/>
      <c r="CD15" s="1066"/>
      <c r="CE15" s="1066"/>
      <c r="CF15" s="1066"/>
      <c r="CG15" s="1067"/>
      <c r="CH15" s="1040">
        <v>-2</v>
      </c>
      <c r="CI15" s="1041"/>
      <c r="CJ15" s="1041"/>
      <c r="CK15" s="1041"/>
      <c r="CL15" s="1042"/>
      <c r="CM15" s="1040">
        <v>85</v>
      </c>
      <c r="CN15" s="1041"/>
      <c r="CO15" s="1041"/>
      <c r="CP15" s="1041"/>
      <c r="CQ15" s="1042"/>
      <c r="CR15" s="1040">
        <v>50</v>
      </c>
      <c r="CS15" s="1041"/>
      <c r="CT15" s="1041"/>
      <c r="CU15" s="1041"/>
      <c r="CV15" s="1042"/>
      <c r="CW15" s="1040">
        <v>3</v>
      </c>
      <c r="CX15" s="1041"/>
      <c r="CY15" s="1041"/>
      <c r="CZ15" s="1041"/>
      <c r="DA15" s="1042"/>
      <c r="DB15" s="1040" t="s">
        <v>573</v>
      </c>
      <c r="DC15" s="1041"/>
      <c r="DD15" s="1041"/>
      <c r="DE15" s="1041"/>
      <c r="DF15" s="1042"/>
      <c r="DG15" s="1040" t="s">
        <v>573</v>
      </c>
      <c r="DH15" s="1041"/>
      <c r="DI15" s="1041"/>
      <c r="DJ15" s="1041"/>
      <c r="DK15" s="1042"/>
      <c r="DL15" s="1040" t="s">
        <v>573</v>
      </c>
      <c r="DM15" s="1041"/>
      <c r="DN15" s="1041"/>
      <c r="DO15" s="1041"/>
      <c r="DP15" s="1042"/>
      <c r="DQ15" s="1040" t="s">
        <v>573</v>
      </c>
      <c r="DR15" s="1041"/>
      <c r="DS15" s="1041"/>
      <c r="DT15" s="1041"/>
      <c r="DU15" s="1042"/>
      <c r="DV15" s="1043"/>
      <c r="DW15" s="1044"/>
      <c r="DX15" s="1044"/>
      <c r="DY15" s="1044"/>
      <c r="DZ15" s="1045"/>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369</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370</v>
      </c>
      <c r="B23" s="995" t="s">
        <v>371</v>
      </c>
      <c r="C23" s="996"/>
      <c r="D23" s="996"/>
      <c r="E23" s="996"/>
      <c r="F23" s="996"/>
      <c r="G23" s="996"/>
      <c r="H23" s="996"/>
      <c r="I23" s="996"/>
      <c r="J23" s="996"/>
      <c r="K23" s="996"/>
      <c r="L23" s="996"/>
      <c r="M23" s="996"/>
      <c r="N23" s="996"/>
      <c r="O23" s="996"/>
      <c r="P23" s="997"/>
      <c r="Q23" s="1119">
        <v>173507</v>
      </c>
      <c r="R23" s="1120"/>
      <c r="S23" s="1120"/>
      <c r="T23" s="1120"/>
      <c r="U23" s="1120"/>
      <c r="V23" s="1120">
        <v>165930</v>
      </c>
      <c r="W23" s="1120"/>
      <c r="X23" s="1120"/>
      <c r="Y23" s="1120"/>
      <c r="Z23" s="1120"/>
      <c r="AA23" s="1120">
        <v>7577</v>
      </c>
      <c r="AB23" s="1120"/>
      <c r="AC23" s="1120"/>
      <c r="AD23" s="1120"/>
      <c r="AE23" s="1121"/>
      <c r="AF23" s="1122">
        <v>785</v>
      </c>
      <c r="AG23" s="1120"/>
      <c r="AH23" s="1120"/>
      <c r="AI23" s="1120"/>
      <c r="AJ23" s="1123"/>
      <c r="AK23" s="1124"/>
      <c r="AL23" s="1125"/>
      <c r="AM23" s="1125"/>
      <c r="AN23" s="1125"/>
      <c r="AO23" s="1125"/>
      <c r="AP23" s="1120">
        <v>140730</v>
      </c>
      <c r="AQ23" s="1120"/>
      <c r="AR23" s="1120"/>
      <c r="AS23" s="1120"/>
      <c r="AT23" s="1120"/>
      <c r="AU23" s="1126"/>
      <c r="AV23" s="1126"/>
      <c r="AW23" s="1126"/>
      <c r="AX23" s="1126"/>
      <c r="AY23" s="1127"/>
      <c r="AZ23" s="1116" t="s">
        <v>112</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372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373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349</v>
      </c>
      <c r="B26" s="1047"/>
      <c r="C26" s="1047"/>
      <c r="D26" s="1047"/>
      <c r="E26" s="1047"/>
      <c r="F26" s="1047"/>
      <c r="G26" s="1047"/>
      <c r="H26" s="1047"/>
      <c r="I26" s="1047"/>
      <c r="J26" s="1047"/>
      <c r="K26" s="1047"/>
      <c r="L26" s="1047"/>
      <c r="M26" s="1047"/>
      <c r="N26" s="1047"/>
      <c r="O26" s="1047"/>
      <c r="P26" s="1048"/>
      <c r="Q26" s="1052" t="s">
        <v>374</v>
      </c>
      <c r="R26" s="1053"/>
      <c r="S26" s="1053"/>
      <c r="T26" s="1053"/>
      <c r="U26" s="1054"/>
      <c r="V26" s="1052" t="s">
        <v>375</v>
      </c>
      <c r="W26" s="1053"/>
      <c r="X26" s="1053"/>
      <c r="Y26" s="1053"/>
      <c r="Z26" s="1054"/>
      <c r="AA26" s="1052" t="s">
        <v>376</v>
      </c>
      <c r="AB26" s="1053"/>
      <c r="AC26" s="1053"/>
      <c r="AD26" s="1053"/>
      <c r="AE26" s="1053"/>
      <c r="AF26" s="1110" t="s">
        <v>377</v>
      </c>
      <c r="AG26" s="1059"/>
      <c r="AH26" s="1059"/>
      <c r="AI26" s="1059"/>
      <c r="AJ26" s="1111"/>
      <c r="AK26" s="1053" t="s">
        <v>378</v>
      </c>
      <c r="AL26" s="1053"/>
      <c r="AM26" s="1053"/>
      <c r="AN26" s="1053"/>
      <c r="AO26" s="1054"/>
      <c r="AP26" s="1052" t="s">
        <v>379</v>
      </c>
      <c r="AQ26" s="1053"/>
      <c r="AR26" s="1053"/>
      <c r="AS26" s="1053"/>
      <c r="AT26" s="1054"/>
      <c r="AU26" s="1052" t="s">
        <v>380</v>
      </c>
      <c r="AV26" s="1053"/>
      <c r="AW26" s="1053"/>
      <c r="AX26" s="1053"/>
      <c r="AY26" s="1054"/>
      <c r="AZ26" s="1052" t="s">
        <v>381</v>
      </c>
      <c r="BA26" s="1053"/>
      <c r="BB26" s="1053"/>
      <c r="BC26" s="1053"/>
      <c r="BD26" s="1054"/>
      <c r="BE26" s="1052" t="s">
        <v>356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382</v>
      </c>
      <c r="C28" s="1102"/>
      <c r="D28" s="1102"/>
      <c r="E28" s="1102"/>
      <c r="F28" s="1102"/>
      <c r="G28" s="1102"/>
      <c r="H28" s="1102"/>
      <c r="I28" s="1102"/>
      <c r="J28" s="1102"/>
      <c r="K28" s="1102"/>
      <c r="L28" s="1102"/>
      <c r="M28" s="1102"/>
      <c r="N28" s="1102"/>
      <c r="O28" s="1102"/>
      <c r="P28" s="1103"/>
      <c r="Q28" s="1104">
        <v>45928</v>
      </c>
      <c r="R28" s="1105"/>
      <c r="S28" s="1105"/>
      <c r="T28" s="1105"/>
      <c r="U28" s="1105"/>
      <c r="V28" s="1105">
        <v>45619</v>
      </c>
      <c r="W28" s="1105"/>
      <c r="X28" s="1105"/>
      <c r="Y28" s="1105"/>
      <c r="Z28" s="1105"/>
      <c r="AA28" s="1105">
        <v>309</v>
      </c>
      <c r="AB28" s="1105"/>
      <c r="AC28" s="1105"/>
      <c r="AD28" s="1105"/>
      <c r="AE28" s="1106"/>
      <c r="AF28" s="1107">
        <v>309</v>
      </c>
      <c r="AG28" s="1105"/>
      <c r="AH28" s="1105"/>
      <c r="AI28" s="1105"/>
      <c r="AJ28" s="1108"/>
      <c r="AK28" s="1109">
        <v>4329</v>
      </c>
      <c r="AL28" s="1097"/>
      <c r="AM28" s="1097"/>
      <c r="AN28" s="1097"/>
      <c r="AO28" s="1097"/>
      <c r="AP28" s="1097" t="s">
        <v>573</v>
      </c>
      <c r="AQ28" s="1097"/>
      <c r="AR28" s="1097"/>
      <c r="AS28" s="1097"/>
      <c r="AT28" s="1097"/>
      <c r="AU28" s="1097" t="s">
        <v>573</v>
      </c>
      <c r="AV28" s="1097"/>
      <c r="AW28" s="1097"/>
      <c r="AX28" s="1097"/>
      <c r="AY28" s="1097"/>
      <c r="AZ28" s="1098" t="s">
        <v>573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2" t="s">
        <v>383</v>
      </c>
      <c r="C29" s="1083"/>
      <c r="D29" s="1083"/>
      <c r="E29" s="1083"/>
      <c r="F29" s="1083"/>
      <c r="G29" s="1083"/>
      <c r="H29" s="1083"/>
      <c r="I29" s="1083"/>
      <c r="J29" s="1083"/>
      <c r="K29" s="1083"/>
      <c r="L29" s="1083"/>
      <c r="M29" s="1083"/>
      <c r="N29" s="1083"/>
      <c r="O29" s="1083"/>
      <c r="P29" s="1084"/>
      <c r="Q29" s="1094">
        <v>40342</v>
      </c>
      <c r="R29" s="1095"/>
      <c r="S29" s="1095"/>
      <c r="T29" s="1095"/>
      <c r="U29" s="1095"/>
      <c r="V29" s="1095">
        <v>40053</v>
      </c>
      <c r="W29" s="1095"/>
      <c r="X29" s="1095"/>
      <c r="Y29" s="1095"/>
      <c r="Z29" s="1095"/>
      <c r="AA29" s="1095">
        <v>289</v>
      </c>
      <c r="AB29" s="1095"/>
      <c r="AC29" s="1095"/>
      <c r="AD29" s="1095"/>
      <c r="AE29" s="1096"/>
      <c r="AF29" s="1088">
        <v>289</v>
      </c>
      <c r="AG29" s="1089"/>
      <c r="AH29" s="1089"/>
      <c r="AI29" s="1089"/>
      <c r="AJ29" s="1090"/>
      <c r="AK29" s="1031">
        <v>5730</v>
      </c>
      <c r="AL29" s="1022"/>
      <c r="AM29" s="1022"/>
      <c r="AN29" s="1022"/>
      <c r="AO29" s="1022"/>
      <c r="AP29" s="1022" t="s">
        <v>574</v>
      </c>
      <c r="AQ29" s="1022"/>
      <c r="AR29" s="1022"/>
      <c r="AS29" s="1022"/>
      <c r="AT29" s="1022"/>
      <c r="AU29" s="1022" t="s">
        <v>573</v>
      </c>
      <c r="AV29" s="1022"/>
      <c r="AW29" s="1022"/>
      <c r="AX29" s="1022"/>
      <c r="AY29" s="1022"/>
      <c r="AZ29" s="1093" t="s">
        <v>573</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2" t="s">
        <v>384</v>
      </c>
      <c r="C30" s="1083"/>
      <c r="D30" s="1083"/>
      <c r="E30" s="1083"/>
      <c r="F30" s="1083"/>
      <c r="G30" s="1083"/>
      <c r="H30" s="1083"/>
      <c r="I30" s="1083"/>
      <c r="J30" s="1083"/>
      <c r="K30" s="1083"/>
      <c r="L30" s="1083"/>
      <c r="M30" s="1083"/>
      <c r="N30" s="1083"/>
      <c r="O30" s="1083"/>
      <c r="P30" s="1084"/>
      <c r="Q30" s="1094">
        <v>6107</v>
      </c>
      <c r="R30" s="1095"/>
      <c r="S30" s="1095"/>
      <c r="T30" s="1095"/>
      <c r="U30" s="1095"/>
      <c r="V30" s="1095">
        <v>6087</v>
      </c>
      <c r="W30" s="1095"/>
      <c r="X30" s="1095"/>
      <c r="Y30" s="1095"/>
      <c r="Z30" s="1095"/>
      <c r="AA30" s="1095">
        <v>20</v>
      </c>
      <c r="AB30" s="1095"/>
      <c r="AC30" s="1095"/>
      <c r="AD30" s="1095"/>
      <c r="AE30" s="1096"/>
      <c r="AF30" s="1088">
        <v>20</v>
      </c>
      <c r="AG30" s="1089"/>
      <c r="AH30" s="1089"/>
      <c r="AI30" s="1089"/>
      <c r="AJ30" s="1090"/>
      <c r="AK30" s="1031">
        <v>1396</v>
      </c>
      <c r="AL30" s="1022"/>
      <c r="AM30" s="1022"/>
      <c r="AN30" s="1022"/>
      <c r="AO30" s="1022"/>
      <c r="AP30" s="1022" t="s">
        <v>573</v>
      </c>
      <c r="AQ30" s="1022"/>
      <c r="AR30" s="1022"/>
      <c r="AS30" s="1022"/>
      <c r="AT30" s="1022"/>
      <c r="AU30" s="1022" t="s">
        <v>573</v>
      </c>
      <c r="AV30" s="1022"/>
      <c r="AW30" s="1022"/>
      <c r="AX30" s="1022"/>
      <c r="AY30" s="1022"/>
      <c r="AZ30" s="1093" t="s">
        <v>573</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2" t="s">
        <v>385</v>
      </c>
      <c r="C31" s="1083"/>
      <c r="D31" s="1083"/>
      <c r="E31" s="1083"/>
      <c r="F31" s="1083"/>
      <c r="G31" s="1083"/>
      <c r="H31" s="1083"/>
      <c r="I31" s="1083"/>
      <c r="J31" s="1083"/>
      <c r="K31" s="1083"/>
      <c r="L31" s="1083"/>
      <c r="M31" s="1083"/>
      <c r="N31" s="1083"/>
      <c r="O31" s="1083"/>
      <c r="P31" s="1084"/>
      <c r="Q31" s="1094">
        <v>1108</v>
      </c>
      <c r="R31" s="1095"/>
      <c r="S31" s="1095"/>
      <c r="T31" s="1095"/>
      <c r="U31" s="1095"/>
      <c r="V31" s="1095">
        <v>173</v>
      </c>
      <c r="W31" s="1095"/>
      <c r="X31" s="1095"/>
      <c r="Y31" s="1095"/>
      <c r="Z31" s="1095"/>
      <c r="AA31" s="1095">
        <v>935</v>
      </c>
      <c r="AB31" s="1095"/>
      <c r="AC31" s="1095"/>
      <c r="AD31" s="1095"/>
      <c r="AE31" s="1096"/>
      <c r="AF31" s="1088">
        <v>921</v>
      </c>
      <c r="AG31" s="1089"/>
      <c r="AH31" s="1089"/>
      <c r="AI31" s="1089"/>
      <c r="AJ31" s="1090"/>
      <c r="AK31" s="1031">
        <v>10</v>
      </c>
      <c r="AL31" s="1022"/>
      <c r="AM31" s="1022"/>
      <c r="AN31" s="1022"/>
      <c r="AO31" s="1022"/>
      <c r="AP31" s="1022" t="s">
        <v>573</v>
      </c>
      <c r="AQ31" s="1022"/>
      <c r="AR31" s="1022"/>
      <c r="AS31" s="1022"/>
      <c r="AT31" s="1022"/>
      <c r="AU31" s="1022" t="s">
        <v>573</v>
      </c>
      <c r="AV31" s="1022"/>
      <c r="AW31" s="1022"/>
      <c r="AX31" s="1022"/>
      <c r="AY31" s="1022"/>
      <c r="AZ31" s="1093" t="s">
        <v>573</v>
      </c>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2" t="s">
        <v>386</v>
      </c>
      <c r="C32" s="1083"/>
      <c r="D32" s="1083"/>
      <c r="E32" s="1083"/>
      <c r="F32" s="1083"/>
      <c r="G32" s="1083"/>
      <c r="H32" s="1083"/>
      <c r="I32" s="1083"/>
      <c r="J32" s="1083"/>
      <c r="K32" s="1083"/>
      <c r="L32" s="1083"/>
      <c r="M32" s="1083"/>
      <c r="N32" s="1083"/>
      <c r="O32" s="1083"/>
      <c r="P32" s="1084"/>
      <c r="Q32" s="1094">
        <v>19610</v>
      </c>
      <c r="R32" s="1095"/>
      <c r="S32" s="1095"/>
      <c r="T32" s="1095"/>
      <c r="U32" s="1095"/>
      <c r="V32" s="1095">
        <v>19724</v>
      </c>
      <c r="W32" s="1095"/>
      <c r="X32" s="1095"/>
      <c r="Y32" s="1095"/>
      <c r="Z32" s="1095"/>
      <c r="AA32" s="1095">
        <v>-114</v>
      </c>
      <c r="AB32" s="1095"/>
      <c r="AC32" s="1095"/>
      <c r="AD32" s="1095"/>
      <c r="AE32" s="1096"/>
      <c r="AF32" s="1088">
        <v>11792</v>
      </c>
      <c r="AG32" s="1089"/>
      <c r="AH32" s="1089"/>
      <c r="AI32" s="1089"/>
      <c r="AJ32" s="1090"/>
      <c r="AK32" s="1031">
        <v>1411</v>
      </c>
      <c r="AL32" s="1022"/>
      <c r="AM32" s="1022"/>
      <c r="AN32" s="1022"/>
      <c r="AO32" s="1022"/>
      <c r="AP32" s="1022">
        <v>12436</v>
      </c>
      <c r="AQ32" s="1022"/>
      <c r="AR32" s="1022"/>
      <c r="AS32" s="1022"/>
      <c r="AT32" s="1022"/>
      <c r="AU32" s="1022">
        <v>7436</v>
      </c>
      <c r="AV32" s="1022"/>
      <c r="AW32" s="1022"/>
      <c r="AX32" s="1022"/>
      <c r="AY32" s="1022"/>
      <c r="AZ32" s="1093" t="s">
        <v>573</v>
      </c>
      <c r="BA32" s="1093"/>
      <c r="BB32" s="1093"/>
      <c r="BC32" s="1093"/>
      <c r="BD32" s="1093"/>
      <c r="BE32" s="1077" t="s">
        <v>387</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2" t="s">
        <v>388</v>
      </c>
      <c r="C33" s="1083"/>
      <c r="D33" s="1083"/>
      <c r="E33" s="1083"/>
      <c r="F33" s="1083"/>
      <c r="G33" s="1083"/>
      <c r="H33" s="1083"/>
      <c r="I33" s="1083"/>
      <c r="J33" s="1083"/>
      <c r="K33" s="1083"/>
      <c r="L33" s="1083"/>
      <c r="M33" s="1083"/>
      <c r="N33" s="1083"/>
      <c r="O33" s="1083"/>
      <c r="P33" s="1084"/>
      <c r="Q33" s="1094">
        <v>8509</v>
      </c>
      <c r="R33" s="1095"/>
      <c r="S33" s="1095"/>
      <c r="T33" s="1095"/>
      <c r="U33" s="1095"/>
      <c r="V33" s="1095">
        <v>6741</v>
      </c>
      <c r="W33" s="1095"/>
      <c r="X33" s="1095"/>
      <c r="Y33" s="1095"/>
      <c r="Z33" s="1095"/>
      <c r="AA33" s="1095">
        <v>1768</v>
      </c>
      <c r="AB33" s="1095"/>
      <c r="AC33" s="1095"/>
      <c r="AD33" s="1095"/>
      <c r="AE33" s="1096"/>
      <c r="AF33" s="1088">
        <v>3839</v>
      </c>
      <c r="AG33" s="1089"/>
      <c r="AH33" s="1089"/>
      <c r="AI33" s="1089"/>
      <c r="AJ33" s="1090"/>
      <c r="AK33" s="1031">
        <v>287</v>
      </c>
      <c r="AL33" s="1022"/>
      <c r="AM33" s="1022"/>
      <c r="AN33" s="1022"/>
      <c r="AO33" s="1022"/>
      <c r="AP33" s="1022">
        <v>37537</v>
      </c>
      <c r="AQ33" s="1022"/>
      <c r="AR33" s="1022"/>
      <c r="AS33" s="1022"/>
      <c r="AT33" s="1022"/>
      <c r="AU33" s="1022">
        <v>676</v>
      </c>
      <c r="AV33" s="1022"/>
      <c r="AW33" s="1022"/>
      <c r="AX33" s="1022"/>
      <c r="AY33" s="1022"/>
      <c r="AZ33" s="1093" t="s">
        <v>573</v>
      </c>
      <c r="BA33" s="1093"/>
      <c r="BB33" s="1093"/>
      <c r="BC33" s="1093"/>
      <c r="BD33" s="1093"/>
      <c r="BE33" s="1077" t="s">
        <v>387</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2" t="s">
        <v>389</v>
      </c>
      <c r="C34" s="1083"/>
      <c r="D34" s="1083"/>
      <c r="E34" s="1083"/>
      <c r="F34" s="1083"/>
      <c r="G34" s="1083"/>
      <c r="H34" s="1083"/>
      <c r="I34" s="1083"/>
      <c r="J34" s="1083"/>
      <c r="K34" s="1083"/>
      <c r="L34" s="1083"/>
      <c r="M34" s="1083"/>
      <c r="N34" s="1083"/>
      <c r="O34" s="1083"/>
      <c r="P34" s="1084"/>
      <c r="Q34" s="1094">
        <v>3031</v>
      </c>
      <c r="R34" s="1095"/>
      <c r="S34" s="1095"/>
      <c r="T34" s="1095"/>
      <c r="U34" s="1095"/>
      <c r="V34" s="1095">
        <v>2246</v>
      </c>
      <c r="W34" s="1095"/>
      <c r="X34" s="1095"/>
      <c r="Y34" s="1095"/>
      <c r="Z34" s="1095"/>
      <c r="AA34" s="1095">
        <v>785</v>
      </c>
      <c r="AB34" s="1095"/>
      <c r="AC34" s="1095"/>
      <c r="AD34" s="1095"/>
      <c r="AE34" s="1096"/>
      <c r="AF34" s="1088">
        <v>5848</v>
      </c>
      <c r="AG34" s="1089"/>
      <c r="AH34" s="1089"/>
      <c r="AI34" s="1089"/>
      <c r="AJ34" s="1090"/>
      <c r="AK34" s="1031">
        <v>4</v>
      </c>
      <c r="AL34" s="1022"/>
      <c r="AM34" s="1022"/>
      <c r="AN34" s="1022"/>
      <c r="AO34" s="1022"/>
      <c r="AP34" s="1022">
        <v>1498</v>
      </c>
      <c r="AQ34" s="1022"/>
      <c r="AR34" s="1022"/>
      <c r="AS34" s="1022"/>
      <c r="AT34" s="1022"/>
      <c r="AU34" s="1022" t="s">
        <v>573</v>
      </c>
      <c r="AV34" s="1022"/>
      <c r="AW34" s="1022"/>
      <c r="AX34" s="1022"/>
      <c r="AY34" s="1022"/>
      <c r="AZ34" s="1093" t="s">
        <v>573</v>
      </c>
      <c r="BA34" s="1093"/>
      <c r="BB34" s="1093"/>
      <c r="BC34" s="1093"/>
      <c r="BD34" s="1093"/>
      <c r="BE34" s="1077" t="s">
        <v>387</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2" t="s">
        <v>390</v>
      </c>
      <c r="C35" s="1083"/>
      <c r="D35" s="1083"/>
      <c r="E35" s="1083"/>
      <c r="F35" s="1083"/>
      <c r="G35" s="1083"/>
      <c r="H35" s="1083"/>
      <c r="I35" s="1083"/>
      <c r="J35" s="1083"/>
      <c r="K35" s="1083"/>
      <c r="L35" s="1083"/>
      <c r="M35" s="1083"/>
      <c r="N35" s="1083"/>
      <c r="O35" s="1083"/>
      <c r="P35" s="1084"/>
      <c r="Q35" s="1094">
        <v>11886</v>
      </c>
      <c r="R35" s="1095"/>
      <c r="S35" s="1095"/>
      <c r="T35" s="1095"/>
      <c r="U35" s="1095"/>
      <c r="V35" s="1095">
        <v>10420</v>
      </c>
      <c r="W35" s="1095"/>
      <c r="X35" s="1095"/>
      <c r="Y35" s="1095"/>
      <c r="Z35" s="1095"/>
      <c r="AA35" s="1095">
        <v>1466</v>
      </c>
      <c r="AB35" s="1095"/>
      <c r="AC35" s="1095"/>
      <c r="AD35" s="1095"/>
      <c r="AE35" s="1096"/>
      <c r="AF35" s="1088">
        <v>1474</v>
      </c>
      <c r="AG35" s="1089"/>
      <c r="AH35" s="1089"/>
      <c r="AI35" s="1089"/>
      <c r="AJ35" s="1090"/>
      <c r="AK35" s="1031">
        <v>4144</v>
      </c>
      <c r="AL35" s="1022"/>
      <c r="AM35" s="1022"/>
      <c r="AN35" s="1022"/>
      <c r="AO35" s="1022"/>
      <c r="AP35" s="1022">
        <v>87112</v>
      </c>
      <c r="AQ35" s="1022"/>
      <c r="AR35" s="1022"/>
      <c r="AS35" s="1022"/>
      <c r="AT35" s="1022"/>
      <c r="AU35" s="1022">
        <v>34496</v>
      </c>
      <c r="AV35" s="1022"/>
      <c r="AW35" s="1022"/>
      <c r="AX35" s="1022"/>
      <c r="AY35" s="1022"/>
      <c r="AZ35" s="1093" t="s">
        <v>574</v>
      </c>
      <c r="BA35" s="1093"/>
      <c r="BB35" s="1093"/>
      <c r="BC35" s="1093"/>
      <c r="BD35" s="1093"/>
      <c r="BE35" s="1077" t="s">
        <v>387</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2" t="s">
        <v>391</v>
      </c>
      <c r="C36" s="1083"/>
      <c r="D36" s="1083"/>
      <c r="E36" s="1083"/>
      <c r="F36" s="1083"/>
      <c r="G36" s="1083"/>
      <c r="H36" s="1083"/>
      <c r="I36" s="1083"/>
      <c r="J36" s="1083"/>
      <c r="K36" s="1083"/>
      <c r="L36" s="1083"/>
      <c r="M36" s="1083"/>
      <c r="N36" s="1083"/>
      <c r="O36" s="1083"/>
      <c r="P36" s="1084"/>
      <c r="Q36" s="1094">
        <v>309</v>
      </c>
      <c r="R36" s="1095"/>
      <c r="S36" s="1095"/>
      <c r="T36" s="1095"/>
      <c r="U36" s="1095"/>
      <c r="V36" s="1095">
        <v>307</v>
      </c>
      <c r="W36" s="1095"/>
      <c r="X36" s="1095"/>
      <c r="Y36" s="1095"/>
      <c r="Z36" s="1095"/>
      <c r="AA36" s="1095">
        <v>2</v>
      </c>
      <c r="AB36" s="1095"/>
      <c r="AC36" s="1095"/>
      <c r="AD36" s="1095"/>
      <c r="AE36" s="1096"/>
      <c r="AF36" s="1088">
        <v>2</v>
      </c>
      <c r="AG36" s="1089"/>
      <c r="AH36" s="1089"/>
      <c r="AI36" s="1089"/>
      <c r="AJ36" s="1090"/>
      <c r="AK36" s="1031">
        <v>177</v>
      </c>
      <c r="AL36" s="1022"/>
      <c r="AM36" s="1022"/>
      <c r="AN36" s="1022"/>
      <c r="AO36" s="1022"/>
      <c r="AP36" s="1022">
        <v>2110</v>
      </c>
      <c r="AQ36" s="1022"/>
      <c r="AR36" s="1022"/>
      <c r="AS36" s="1022"/>
      <c r="AT36" s="1022"/>
      <c r="AU36" s="1022">
        <v>1754</v>
      </c>
      <c r="AV36" s="1022"/>
      <c r="AW36" s="1022"/>
      <c r="AX36" s="1022"/>
      <c r="AY36" s="1022"/>
      <c r="AZ36" s="1093" t="s">
        <v>573</v>
      </c>
      <c r="BA36" s="1093"/>
      <c r="BB36" s="1093"/>
      <c r="BC36" s="1093"/>
      <c r="BD36" s="1093"/>
      <c r="BE36" s="1077" t="s">
        <v>392</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2" t="s">
        <v>393</v>
      </c>
      <c r="C37" s="1083"/>
      <c r="D37" s="1083"/>
      <c r="E37" s="1083"/>
      <c r="F37" s="1083"/>
      <c r="G37" s="1083"/>
      <c r="H37" s="1083"/>
      <c r="I37" s="1083"/>
      <c r="J37" s="1083"/>
      <c r="K37" s="1083"/>
      <c r="L37" s="1083"/>
      <c r="M37" s="1083"/>
      <c r="N37" s="1083"/>
      <c r="O37" s="1083"/>
      <c r="P37" s="1084"/>
      <c r="Q37" s="1094">
        <v>80</v>
      </c>
      <c r="R37" s="1095"/>
      <c r="S37" s="1095"/>
      <c r="T37" s="1095"/>
      <c r="U37" s="1095"/>
      <c r="V37" s="1095">
        <v>59</v>
      </c>
      <c r="W37" s="1095"/>
      <c r="X37" s="1095"/>
      <c r="Y37" s="1095"/>
      <c r="Z37" s="1095"/>
      <c r="AA37" s="1095">
        <v>21</v>
      </c>
      <c r="AB37" s="1095"/>
      <c r="AC37" s="1095"/>
      <c r="AD37" s="1095"/>
      <c r="AE37" s="1096"/>
      <c r="AF37" s="1088">
        <v>1</v>
      </c>
      <c r="AG37" s="1089"/>
      <c r="AH37" s="1089"/>
      <c r="AI37" s="1089"/>
      <c r="AJ37" s="1090"/>
      <c r="AK37" s="1031">
        <v>79</v>
      </c>
      <c r="AL37" s="1022"/>
      <c r="AM37" s="1022"/>
      <c r="AN37" s="1022"/>
      <c r="AO37" s="1022"/>
      <c r="AP37" s="1022">
        <v>69</v>
      </c>
      <c r="AQ37" s="1022"/>
      <c r="AR37" s="1022"/>
      <c r="AS37" s="1022"/>
      <c r="AT37" s="1022"/>
      <c r="AU37" s="1022">
        <v>69</v>
      </c>
      <c r="AV37" s="1022"/>
      <c r="AW37" s="1022"/>
      <c r="AX37" s="1022"/>
      <c r="AY37" s="1022"/>
      <c r="AZ37" s="1093" t="s">
        <v>573</v>
      </c>
      <c r="BA37" s="1093"/>
      <c r="BB37" s="1093"/>
      <c r="BC37" s="1093"/>
      <c r="BD37" s="1093"/>
      <c r="BE37" s="1077" t="s">
        <v>392</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2" t="s">
        <v>394</v>
      </c>
      <c r="C38" s="1083"/>
      <c r="D38" s="1083"/>
      <c r="E38" s="1083"/>
      <c r="F38" s="1083"/>
      <c r="G38" s="1083"/>
      <c r="H38" s="1083"/>
      <c r="I38" s="1083"/>
      <c r="J38" s="1083"/>
      <c r="K38" s="1083"/>
      <c r="L38" s="1083"/>
      <c r="M38" s="1083"/>
      <c r="N38" s="1083"/>
      <c r="O38" s="1083"/>
      <c r="P38" s="1084"/>
      <c r="Q38" s="1094">
        <v>866</v>
      </c>
      <c r="R38" s="1095"/>
      <c r="S38" s="1095"/>
      <c r="T38" s="1095"/>
      <c r="U38" s="1095"/>
      <c r="V38" s="1095">
        <v>699</v>
      </c>
      <c r="W38" s="1095"/>
      <c r="X38" s="1095"/>
      <c r="Y38" s="1095"/>
      <c r="Z38" s="1095"/>
      <c r="AA38" s="1095">
        <v>167</v>
      </c>
      <c r="AB38" s="1095"/>
      <c r="AC38" s="1095"/>
      <c r="AD38" s="1095"/>
      <c r="AE38" s="1096"/>
      <c r="AF38" s="1088">
        <v>167</v>
      </c>
      <c r="AG38" s="1089"/>
      <c r="AH38" s="1089"/>
      <c r="AI38" s="1089"/>
      <c r="AJ38" s="1090"/>
      <c r="AK38" s="1031">
        <v>233</v>
      </c>
      <c r="AL38" s="1022"/>
      <c r="AM38" s="1022"/>
      <c r="AN38" s="1022"/>
      <c r="AO38" s="1022"/>
      <c r="AP38" s="1022">
        <v>348</v>
      </c>
      <c r="AQ38" s="1022"/>
      <c r="AR38" s="1022"/>
      <c r="AS38" s="1022"/>
      <c r="AT38" s="1022"/>
      <c r="AU38" s="1022">
        <v>92</v>
      </c>
      <c r="AV38" s="1022"/>
      <c r="AW38" s="1022"/>
      <c r="AX38" s="1022"/>
      <c r="AY38" s="1022"/>
      <c r="AZ38" s="1093" t="s">
        <v>573</v>
      </c>
      <c r="BA38" s="1093"/>
      <c r="BB38" s="1093"/>
      <c r="BC38" s="1093"/>
      <c r="BD38" s="1093"/>
      <c r="BE38" s="1077" t="s">
        <v>392</v>
      </c>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2" t="s">
        <v>395</v>
      </c>
      <c r="C39" s="1083"/>
      <c r="D39" s="1083"/>
      <c r="E39" s="1083"/>
      <c r="F39" s="1083"/>
      <c r="G39" s="1083"/>
      <c r="H39" s="1083"/>
      <c r="I39" s="1083"/>
      <c r="J39" s="1083"/>
      <c r="K39" s="1083"/>
      <c r="L39" s="1083"/>
      <c r="M39" s="1083"/>
      <c r="N39" s="1083"/>
      <c r="O39" s="1083"/>
      <c r="P39" s="1084"/>
      <c r="Q39" s="1094">
        <v>675</v>
      </c>
      <c r="R39" s="1095"/>
      <c r="S39" s="1095"/>
      <c r="T39" s="1095"/>
      <c r="U39" s="1095"/>
      <c r="V39" s="1095">
        <v>384</v>
      </c>
      <c r="W39" s="1095"/>
      <c r="X39" s="1095"/>
      <c r="Y39" s="1095"/>
      <c r="Z39" s="1095"/>
      <c r="AA39" s="1095">
        <v>291</v>
      </c>
      <c r="AB39" s="1095"/>
      <c r="AC39" s="1095"/>
      <c r="AD39" s="1095"/>
      <c r="AE39" s="1096"/>
      <c r="AF39" s="1088">
        <v>23</v>
      </c>
      <c r="AG39" s="1089"/>
      <c r="AH39" s="1089"/>
      <c r="AI39" s="1089"/>
      <c r="AJ39" s="1090"/>
      <c r="AK39" s="1031">
        <v>327</v>
      </c>
      <c r="AL39" s="1022"/>
      <c r="AM39" s="1022"/>
      <c r="AN39" s="1022"/>
      <c r="AO39" s="1022"/>
      <c r="AP39" s="1022">
        <v>50</v>
      </c>
      <c r="AQ39" s="1022"/>
      <c r="AR39" s="1022"/>
      <c r="AS39" s="1022"/>
      <c r="AT39" s="1022"/>
      <c r="AU39" s="1022">
        <v>258</v>
      </c>
      <c r="AV39" s="1022"/>
      <c r="AW39" s="1022"/>
      <c r="AX39" s="1022"/>
      <c r="AY39" s="1022"/>
      <c r="AZ39" s="1093" t="s">
        <v>573</v>
      </c>
      <c r="BA39" s="1093"/>
      <c r="BB39" s="1093"/>
      <c r="BC39" s="1093"/>
      <c r="BD39" s="1093"/>
      <c r="BE39" s="1077" t="s">
        <v>392</v>
      </c>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396</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370</v>
      </c>
      <c r="B63" s="995" t="s">
        <v>397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24685</v>
      </c>
      <c r="AG63" s="1010"/>
      <c r="AH63" s="1010"/>
      <c r="AI63" s="1010"/>
      <c r="AJ63" s="1075"/>
      <c r="AK63" s="1076"/>
      <c r="AL63" s="1014"/>
      <c r="AM63" s="1014"/>
      <c r="AN63" s="1014"/>
      <c r="AO63" s="1014"/>
      <c r="AP63" s="1010">
        <v>141160</v>
      </c>
      <c r="AQ63" s="1010"/>
      <c r="AR63" s="1010"/>
      <c r="AS63" s="1010"/>
      <c r="AT63" s="1010"/>
      <c r="AU63" s="1010">
        <v>44781</v>
      </c>
      <c r="AV63" s="1010"/>
      <c r="AW63" s="1010"/>
      <c r="AX63" s="1010"/>
      <c r="AY63" s="1010"/>
      <c r="AZ63" s="1070"/>
      <c r="BA63" s="1070"/>
      <c r="BB63" s="1070"/>
      <c r="BC63" s="1070"/>
      <c r="BD63" s="1070"/>
      <c r="BE63" s="1011"/>
      <c r="BF63" s="1011"/>
      <c r="BG63" s="1011"/>
      <c r="BH63" s="1011"/>
      <c r="BI63" s="1012"/>
      <c r="BJ63" s="1071" t="s">
        <v>112</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398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399</v>
      </c>
      <c r="B66" s="1047"/>
      <c r="C66" s="1047"/>
      <c r="D66" s="1047"/>
      <c r="E66" s="1047"/>
      <c r="F66" s="1047"/>
      <c r="G66" s="1047"/>
      <c r="H66" s="1047"/>
      <c r="I66" s="1047"/>
      <c r="J66" s="1047"/>
      <c r="K66" s="1047"/>
      <c r="L66" s="1047"/>
      <c r="M66" s="1047"/>
      <c r="N66" s="1047"/>
      <c r="O66" s="1047"/>
      <c r="P66" s="1048"/>
      <c r="Q66" s="1052" t="s">
        <v>374</v>
      </c>
      <c r="R66" s="1053"/>
      <c r="S66" s="1053"/>
      <c r="T66" s="1053"/>
      <c r="U66" s="1054"/>
      <c r="V66" s="1052" t="s">
        <v>375</v>
      </c>
      <c r="W66" s="1053"/>
      <c r="X66" s="1053"/>
      <c r="Y66" s="1053"/>
      <c r="Z66" s="1054"/>
      <c r="AA66" s="1052" t="s">
        <v>376</v>
      </c>
      <c r="AB66" s="1053"/>
      <c r="AC66" s="1053"/>
      <c r="AD66" s="1053"/>
      <c r="AE66" s="1054"/>
      <c r="AF66" s="1058" t="s">
        <v>377</v>
      </c>
      <c r="AG66" s="1059"/>
      <c r="AH66" s="1059"/>
      <c r="AI66" s="1059"/>
      <c r="AJ66" s="1060"/>
      <c r="AK66" s="1052" t="s">
        <v>378</v>
      </c>
      <c r="AL66" s="1047"/>
      <c r="AM66" s="1047"/>
      <c r="AN66" s="1047"/>
      <c r="AO66" s="1048"/>
      <c r="AP66" s="1052" t="s">
        <v>379</v>
      </c>
      <c r="AQ66" s="1053"/>
      <c r="AR66" s="1053"/>
      <c r="AS66" s="1053"/>
      <c r="AT66" s="1054"/>
      <c r="AU66" s="1052" t="s">
        <v>400</v>
      </c>
      <c r="AV66" s="1053"/>
      <c r="AW66" s="1053"/>
      <c r="AX66" s="1053"/>
      <c r="AY66" s="1054"/>
      <c r="AZ66" s="1052" t="s">
        <v>356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575</v>
      </c>
      <c r="C68" s="1037"/>
      <c r="D68" s="1037"/>
      <c r="E68" s="1037"/>
      <c r="F68" s="1037"/>
      <c r="G68" s="1037"/>
      <c r="H68" s="1037"/>
      <c r="I68" s="1037"/>
      <c r="J68" s="1037"/>
      <c r="K68" s="1037"/>
      <c r="L68" s="1037"/>
      <c r="M68" s="1037"/>
      <c r="N68" s="1037"/>
      <c r="O68" s="1037"/>
      <c r="P68" s="1038"/>
      <c r="Q68" s="1039">
        <v>6627</v>
      </c>
      <c r="R68" s="1033"/>
      <c r="S68" s="1033"/>
      <c r="T68" s="1033"/>
      <c r="U68" s="1033"/>
      <c r="V68" s="1033">
        <v>6533</v>
      </c>
      <c r="W68" s="1033"/>
      <c r="X68" s="1033"/>
      <c r="Y68" s="1033"/>
      <c r="Z68" s="1033"/>
      <c r="AA68" s="1033">
        <v>94</v>
      </c>
      <c r="AB68" s="1033"/>
      <c r="AC68" s="1033"/>
      <c r="AD68" s="1033"/>
      <c r="AE68" s="1033"/>
      <c r="AF68" s="1033">
        <v>94</v>
      </c>
      <c r="AG68" s="1033"/>
      <c r="AH68" s="1033"/>
      <c r="AI68" s="1033"/>
      <c r="AJ68" s="1033"/>
      <c r="AK68" s="1033" t="s">
        <v>573</v>
      </c>
      <c r="AL68" s="1033"/>
      <c r="AM68" s="1033"/>
      <c r="AN68" s="1033"/>
      <c r="AO68" s="1033"/>
      <c r="AP68" s="1033">
        <v>3657</v>
      </c>
      <c r="AQ68" s="1033"/>
      <c r="AR68" s="1033"/>
      <c r="AS68" s="1033"/>
      <c r="AT68" s="1033"/>
      <c r="AU68" s="1033">
        <v>3407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576</v>
      </c>
      <c r="C69" s="1026"/>
      <c r="D69" s="1026"/>
      <c r="E69" s="1026"/>
      <c r="F69" s="1026"/>
      <c r="G69" s="1026"/>
      <c r="H69" s="1026"/>
      <c r="I69" s="1026"/>
      <c r="J69" s="1026"/>
      <c r="K69" s="1026"/>
      <c r="L69" s="1026"/>
      <c r="M69" s="1026"/>
      <c r="N69" s="1026"/>
      <c r="O69" s="1026"/>
      <c r="P69" s="1027"/>
      <c r="Q69" s="1028">
        <v>1100</v>
      </c>
      <c r="R69" s="1022"/>
      <c r="S69" s="1022"/>
      <c r="T69" s="1022"/>
      <c r="U69" s="1022"/>
      <c r="V69" s="1022">
        <v>1035</v>
      </c>
      <c r="W69" s="1022"/>
      <c r="X69" s="1022"/>
      <c r="Y69" s="1022"/>
      <c r="Z69" s="1022"/>
      <c r="AA69" s="1022">
        <v>65</v>
      </c>
      <c r="AB69" s="1022"/>
      <c r="AC69" s="1022"/>
      <c r="AD69" s="1022"/>
      <c r="AE69" s="1022"/>
      <c r="AF69" s="1022">
        <v>65</v>
      </c>
      <c r="AG69" s="1022"/>
      <c r="AH69" s="1022"/>
      <c r="AI69" s="1022"/>
      <c r="AJ69" s="1022"/>
      <c r="AK69" s="1022">
        <v>0</v>
      </c>
      <c r="AL69" s="1022"/>
      <c r="AM69" s="1022"/>
      <c r="AN69" s="1022"/>
      <c r="AO69" s="1022"/>
      <c r="AP69" s="1022" t="s">
        <v>573</v>
      </c>
      <c r="AQ69" s="1022"/>
      <c r="AR69" s="1022"/>
      <c r="AS69" s="1022"/>
      <c r="AT69" s="1022"/>
      <c r="AU69" s="1022" t="s">
        <v>573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577</v>
      </c>
      <c r="C70" s="1026"/>
      <c r="D70" s="1026"/>
      <c r="E70" s="1026"/>
      <c r="F70" s="1026"/>
      <c r="G70" s="1026"/>
      <c r="H70" s="1026"/>
      <c r="I70" s="1026"/>
      <c r="J70" s="1026"/>
      <c r="K70" s="1026"/>
      <c r="L70" s="1026"/>
      <c r="M70" s="1026"/>
      <c r="N70" s="1026"/>
      <c r="O70" s="1026"/>
      <c r="P70" s="1027"/>
      <c r="Q70" s="1028">
        <v>407833</v>
      </c>
      <c r="R70" s="1022"/>
      <c r="S70" s="1022"/>
      <c r="T70" s="1022"/>
      <c r="U70" s="1022"/>
      <c r="V70" s="1022">
        <v>401518</v>
      </c>
      <c r="W70" s="1022"/>
      <c r="X70" s="1022"/>
      <c r="Y70" s="1022"/>
      <c r="Z70" s="1022"/>
      <c r="AA70" s="1022">
        <v>6315</v>
      </c>
      <c r="AB70" s="1022"/>
      <c r="AC70" s="1022"/>
      <c r="AD70" s="1022"/>
      <c r="AE70" s="1022"/>
      <c r="AF70" s="1022">
        <v>6315</v>
      </c>
      <c r="AG70" s="1022"/>
      <c r="AH70" s="1022"/>
      <c r="AI70" s="1022"/>
      <c r="AJ70" s="1022"/>
      <c r="AK70" s="1022">
        <v>745</v>
      </c>
      <c r="AL70" s="1022"/>
      <c r="AM70" s="1022"/>
      <c r="AN70" s="1022"/>
      <c r="AO70" s="1022"/>
      <c r="AP70" s="1022" t="s">
        <v>573</v>
      </c>
      <c r="AQ70" s="1022"/>
      <c r="AR70" s="1022"/>
      <c r="AS70" s="1022"/>
      <c r="AT70" s="1022"/>
      <c r="AU70" s="1022" t="s">
        <v>573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370</v>
      </c>
      <c r="B88" s="995" t="s">
        <v>401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6474</v>
      </c>
      <c r="AG88" s="1010"/>
      <c r="AH88" s="1010"/>
      <c r="AI88" s="1010"/>
      <c r="AJ88" s="1010"/>
      <c r="AK88" s="1014"/>
      <c r="AL88" s="1014"/>
      <c r="AM88" s="1014"/>
      <c r="AN88" s="1014"/>
      <c r="AO88" s="1014"/>
      <c r="AP88" s="1010">
        <v>3657</v>
      </c>
      <c r="AQ88" s="1010"/>
      <c r="AR88" s="1010"/>
      <c r="AS88" s="1010"/>
      <c r="AT88" s="1010"/>
      <c r="AU88" s="1010">
        <v>3407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370</v>
      </c>
      <c r="BR102" s="995" t="s">
        <v>402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205</v>
      </c>
      <c r="CS102" s="1002"/>
      <c r="CT102" s="1002"/>
      <c r="CU102" s="1002"/>
      <c r="CV102" s="1003"/>
      <c r="CW102" s="1001">
        <v>78</v>
      </c>
      <c r="CX102" s="1002"/>
      <c r="CY102" s="1002"/>
      <c r="CZ102" s="1002"/>
      <c r="DA102" s="1003"/>
      <c r="DB102" s="1001" t="s">
        <v>573</v>
      </c>
      <c r="DC102" s="1002"/>
      <c r="DD102" s="1002"/>
      <c r="DE102" s="1002"/>
      <c r="DF102" s="1003"/>
      <c r="DG102" s="1001" t="s">
        <v>573</v>
      </c>
      <c r="DH102" s="1002"/>
      <c r="DI102" s="1002"/>
      <c r="DJ102" s="1002"/>
      <c r="DK102" s="1003"/>
      <c r="DL102" s="1001" t="s">
        <v>573</v>
      </c>
      <c r="DM102" s="1002"/>
      <c r="DN102" s="1002"/>
      <c r="DO102" s="1002"/>
      <c r="DP102" s="1003"/>
      <c r="DQ102" s="1001" t="s">
        <v>573</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403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404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405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407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408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409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410</v>
      </c>
      <c r="AB109" s="945"/>
      <c r="AC109" s="945"/>
      <c r="AD109" s="945"/>
      <c r="AE109" s="946"/>
      <c r="AF109" s="947" t="s">
        <v>287</v>
      </c>
      <c r="AG109" s="945"/>
      <c r="AH109" s="945"/>
      <c r="AI109" s="945"/>
      <c r="AJ109" s="946"/>
      <c r="AK109" s="947" t="s">
        <v>286</v>
      </c>
      <c r="AL109" s="945"/>
      <c r="AM109" s="945"/>
      <c r="AN109" s="945"/>
      <c r="AO109" s="946"/>
      <c r="AP109" s="947" t="s">
        <v>411</v>
      </c>
      <c r="AQ109" s="945"/>
      <c r="AR109" s="945"/>
      <c r="AS109" s="945"/>
      <c r="AT109" s="976"/>
      <c r="AU109" s="944" t="s">
        <v>409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410</v>
      </c>
      <c r="BR109" s="945"/>
      <c r="BS109" s="945"/>
      <c r="BT109" s="945"/>
      <c r="BU109" s="946"/>
      <c r="BV109" s="947" t="s">
        <v>287</v>
      </c>
      <c r="BW109" s="945"/>
      <c r="BX109" s="945"/>
      <c r="BY109" s="945"/>
      <c r="BZ109" s="946"/>
      <c r="CA109" s="947" t="s">
        <v>286</v>
      </c>
      <c r="CB109" s="945"/>
      <c r="CC109" s="945"/>
      <c r="CD109" s="945"/>
      <c r="CE109" s="946"/>
      <c r="CF109" s="983" t="s">
        <v>411</v>
      </c>
      <c r="CG109" s="983"/>
      <c r="CH109" s="983"/>
      <c r="CI109" s="983"/>
      <c r="CJ109" s="983"/>
      <c r="CK109" s="947" t="s">
        <v>412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410</v>
      </c>
      <c r="DH109" s="945"/>
      <c r="DI109" s="945"/>
      <c r="DJ109" s="945"/>
      <c r="DK109" s="946"/>
      <c r="DL109" s="947" t="s">
        <v>287</v>
      </c>
      <c r="DM109" s="945"/>
      <c r="DN109" s="945"/>
      <c r="DO109" s="945"/>
      <c r="DP109" s="946"/>
      <c r="DQ109" s="947" t="s">
        <v>286</v>
      </c>
      <c r="DR109" s="945"/>
      <c r="DS109" s="945"/>
      <c r="DT109" s="945"/>
      <c r="DU109" s="946"/>
      <c r="DV109" s="947" t="s">
        <v>411</v>
      </c>
      <c r="DW109" s="945"/>
      <c r="DX109" s="945"/>
      <c r="DY109" s="945"/>
      <c r="DZ109" s="976"/>
    </row>
    <row r="110" spans="1:131" s="246" customFormat="1" ht="26.25" customHeight="1" x14ac:dyDescent="0.2">
      <c r="A110" s="849" t="s">
        <v>413</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16468395</v>
      </c>
      <c r="AB110" s="938"/>
      <c r="AC110" s="938"/>
      <c r="AD110" s="938"/>
      <c r="AE110" s="939"/>
      <c r="AF110" s="940">
        <v>14883175</v>
      </c>
      <c r="AG110" s="938"/>
      <c r="AH110" s="938"/>
      <c r="AI110" s="938"/>
      <c r="AJ110" s="939"/>
      <c r="AK110" s="940">
        <v>14811665</v>
      </c>
      <c r="AL110" s="938"/>
      <c r="AM110" s="938"/>
      <c r="AN110" s="938"/>
      <c r="AO110" s="939"/>
      <c r="AP110" s="941">
        <v>16.899999999999999</v>
      </c>
      <c r="AQ110" s="942"/>
      <c r="AR110" s="942"/>
      <c r="AS110" s="942"/>
      <c r="AT110" s="943"/>
      <c r="AU110" s="977" t="s">
        <v>57</v>
      </c>
      <c r="AV110" s="978"/>
      <c r="AW110" s="978"/>
      <c r="AX110" s="978"/>
      <c r="AY110" s="978"/>
      <c r="AZ110" s="903" t="s">
        <v>414</v>
      </c>
      <c r="BA110" s="850"/>
      <c r="BB110" s="850"/>
      <c r="BC110" s="850"/>
      <c r="BD110" s="850"/>
      <c r="BE110" s="850"/>
      <c r="BF110" s="850"/>
      <c r="BG110" s="850"/>
      <c r="BH110" s="850"/>
      <c r="BI110" s="850"/>
      <c r="BJ110" s="850"/>
      <c r="BK110" s="850"/>
      <c r="BL110" s="850"/>
      <c r="BM110" s="850"/>
      <c r="BN110" s="850"/>
      <c r="BO110" s="850"/>
      <c r="BP110" s="851"/>
      <c r="BQ110" s="904">
        <v>142975013</v>
      </c>
      <c r="BR110" s="885"/>
      <c r="BS110" s="885"/>
      <c r="BT110" s="885"/>
      <c r="BU110" s="885"/>
      <c r="BV110" s="885">
        <v>141255959</v>
      </c>
      <c r="BW110" s="885"/>
      <c r="BX110" s="885"/>
      <c r="BY110" s="885"/>
      <c r="BZ110" s="885"/>
      <c r="CA110" s="885">
        <v>140729545</v>
      </c>
      <c r="CB110" s="885"/>
      <c r="CC110" s="885"/>
      <c r="CD110" s="885"/>
      <c r="CE110" s="885"/>
      <c r="CF110" s="909">
        <v>160.4</v>
      </c>
      <c r="CG110" s="910"/>
      <c r="CH110" s="910"/>
      <c r="CI110" s="910"/>
      <c r="CJ110" s="910"/>
      <c r="CK110" s="973" t="s">
        <v>415</v>
      </c>
      <c r="CL110" s="859"/>
      <c r="CM110" s="934" t="s">
        <v>416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112</v>
      </c>
      <c r="DH110" s="885"/>
      <c r="DI110" s="885"/>
      <c r="DJ110" s="885"/>
      <c r="DK110" s="885"/>
      <c r="DL110" s="885" t="s">
        <v>417</v>
      </c>
      <c r="DM110" s="885"/>
      <c r="DN110" s="885"/>
      <c r="DO110" s="885"/>
      <c r="DP110" s="885"/>
      <c r="DQ110" s="885" t="s">
        <v>112</v>
      </c>
      <c r="DR110" s="885"/>
      <c r="DS110" s="885"/>
      <c r="DT110" s="885"/>
      <c r="DU110" s="885"/>
      <c r="DV110" s="886" t="s">
        <v>112</v>
      </c>
      <c r="DW110" s="886"/>
      <c r="DX110" s="886"/>
      <c r="DY110" s="886"/>
      <c r="DZ110" s="887"/>
    </row>
    <row r="111" spans="1:131" s="246" customFormat="1" ht="26.25" customHeight="1" x14ac:dyDescent="0.2">
      <c r="A111" s="814" t="s">
        <v>418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112</v>
      </c>
      <c r="AB111" s="966"/>
      <c r="AC111" s="966"/>
      <c r="AD111" s="966"/>
      <c r="AE111" s="967"/>
      <c r="AF111" s="968" t="s">
        <v>112</v>
      </c>
      <c r="AG111" s="966"/>
      <c r="AH111" s="966"/>
      <c r="AI111" s="966"/>
      <c r="AJ111" s="967"/>
      <c r="AK111" s="968" t="s">
        <v>419</v>
      </c>
      <c r="AL111" s="966"/>
      <c r="AM111" s="966"/>
      <c r="AN111" s="966"/>
      <c r="AO111" s="967"/>
      <c r="AP111" s="969" t="s">
        <v>417</v>
      </c>
      <c r="AQ111" s="970"/>
      <c r="AR111" s="970"/>
      <c r="AS111" s="970"/>
      <c r="AT111" s="971"/>
      <c r="AU111" s="979"/>
      <c r="AV111" s="980"/>
      <c r="AW111" s="980"/>
      <c r="AX111" s="980"/>
      <c r="AY111" s="980"/>
      <c r="AZ111" s="857" t="s">
        <v>420</v>
      </c>
      <c r="BA111" s="790"/>
      <c r="BB111" s="790"/>
      <c r="BC111" s="790"/>
      <c r="BD111" s="790"/>
      <c r="BE111" s="790"/>
      <c r="BF111" s="790"/>
      <c r="BG111" s="790"/>
      <c r="BH111" s="790"/>
      <c r="BI111" s="790"/>
      <c r="BJ111" s="790"/>
      <c r="BK111" s="790"/>
      <c r="BL111" s="790"/>
      <c r="BM111" s="790"/>
      <c r="BN111" s="790"/>
      <c r="BO111" s="790"/>
      <c r="BP111" s="791"/>
      <c r="BQ111" s="829">
        <v>1430310</v>
      </c>
      <c r="BR111" s="830"/>
      <c r="BS111" s="830"/>
      <c r="BT111" s="830"/>
      <c r="BU111" s="830"/>
      <c r="BV111" s="830">
        <v>1306474</v>
      </c>
      <c r="BW111" s="830"/>
      <c r="BX111" s="830"/>
      <c r="BY111" s="830"/>
      <c r="BZ111" s="830"/>
      <c r="CA111" s="830">
        <v>1348760</v>
      </c>
      <c r="CB111" s="830"/>
      <c r="CC111" s="830"/>
      <c r="CD111" s="830"/>
      <c r="CE111" s="830"/>
      <c r="CF111" s="918">
        <v>1.5</v>
      </c>
      <c r="CG111" s="919"/>
      <c r="CH111" s="919"/>
      <c r="CI111" s="919"/>
      <c r="CJ111" s="919"/>
      <c r="CK111" s="974"/>
      <c r="CL111" s="861"/>
      <c r="CM111" s="864" t="s">
        <v>421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417</v>
      </c>
      <c r="DH111" s="830"/>
      <c r="DI111" s="830"/>
      <c r="DJ111" s="830"/>
      <c r="DK111" s="830"/>
      <c r="DL111" s="830" t="s">
        <v>112</v>
      </c>
      <c r="DM111" s="830"/>
      <c r="DN111" s="830"/>
      <c r="DO111" s="830"/>
      <c r="DP111" s="830"/>
      <c r="DQ111" s="830" t="s">
        <v>417</v>
      </c>
      <c r="DR111" s="830"/>
      <c r="DS111" s="830"/>
      <c r="DT111" s="830"/>
      <c r="DU111" s="830"/>
      <c r="DV111" s="836" t="s">
        <v>417</v>
      </c>
      <c r="DW111" s="836"/>
      <c r="DX111" s="836"/>
      <c r="DY111" s="836"/>
      <c r="DZ111" s="837"/>
    </row>
    <row r="112" spans="1:131" s="246" customFormat="1" ht="26.25" customHeight="1" x14ac:dyDescent="0.2">
      <c r="A112" s="959" t="s">
        <v>422</v>
      </c>
      <c r="B112" s="960"/>
      <c r="C112" s="790" t="s">
        <v>423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16667</v>
      </c>
      <c r="AB112" s="820"/>
      <c r="AC112" s="820"/>
      <c r="AD112" s="820"/>
      <c r="AE112" s="821"/>
      <c r="AF112" s="822" t="s">
        <v>417</v>
      </c>
      <c r="AG112" s="820"/>
      <c r="AH112" s="820"/>
      <c r="AI112" s="820"/>
      <c r="AJ112" s="821"/>
      <c r="AK112" s="822" t="s">
        <v>112</v>
      </c>
      <c r="AL112" s="820"/>
      <c r="AM112" s="820"/>
      <c r="AN112" s="820"/>
      <c r="AO112" s="821"/>
      <c r="AP112" s="867" t="s">
        <v>417</v>
      </c>
      <c r="AQ112" s="868"/>
      <c r="AR112" s="868"/>
      <c r="AS112" s="868"/>
      <c r="AT112" s="869"/>
      <c r="AU112" s="979"/>
      <c r="AV112" s="980"/>
      <c r="AW112" s="980"/>
      <c r="AX112" s="980"/>
      <c r="AY112" s="980"/>
      <c r="AZ112" s="857" t="s">
        <v>424</v>
      </c>
      <c r="BA112" s="790"/>
      <c r="BB112" s="790"/>
      <c r="BC112" s="790"/>
      <c r="BD112" s="790"/>
      <c r="BE112" s="790"/>
      <c r="BF112" s="790"/>
      <c r="BG112" s="790"/>
      <c r="BH112" s="790"/>
      <c r="BI112" s="790"/>
      <c r="BJ112" s="790"/>
      <c r="BK112" s="790"/>
      <c r="BL112" s="790"/>
      <c r="BM112" s="790"/>
      <c r="BN112" s="790"/>
      <c r="BO112" s="790"/>
      <c r="BP112" s="791"/>
      <c r="BQ112" s="829">
        <v>56099910</v>
      </c>
      <c r="BR112" s="830"/>
      <c r="BS112" s="830"/>
      <c r="BT112" s="830"/>
      <c r="BU112" s="830"/>
      <c r="BV112" s="830">
        <v>49939054</v>
      </c>
      <c r="BW112" s="830"/>
      <c r="BX112" s="830"/>
      <c r="BY112" s="830"/>
      <c r="BZ112" s="830"/>
      <c r="CA112" s="830">
        <v>44781345</v>
      </c>
      <c r="CB112" s="830"/>
      <c r="CC112" s="830"/>
      <c r="CD112" s="830"/>
      <c r="CE112" s="830"/>
      <c r="CF112" s="918">
        <v>51</v>
      </c>
      <c r="CG112" s="919"/>
      <c r="CH112" s="919"/>
      <c r="CI112" s="919"/>
      <c r="CJ112" s="919"/>
      <c r="CK112" s="974"/>
      <c r="CL112" s="861"/>
      <c r="CM112" s="864" t="s">
        <v>425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417</v>
      </c>
      <c r="DH112" s="830"/>
      <c r="DI112" s="830"/>
      <c r="DJ112" s="830"/>
      <c r="DK112" s="830"/>
      <c r="DL112" s="830" t="s">
        <v>112</v>
      </c>
      <c r="DM112" s="830"/>
      <c r="DN112" s="830"/>
      <c r="DO112" s="830"/>
      <c r="DP112" s="830"/>
      <c r="DQ112" s="830" t="s">
        <v>112</v>
      </c>
      <c r="DR112" s="830"/>
      <c r="DS112" s="830"/>
      <c r="DT112" s="830"/>
      <c r="DU112" s="830"/>
      <c r="DV112" s="836" t="s">
        <v>112</v>
      </c>
      <c r="DW112" s="836"/>
      <c r="DX112" s="836"/>
      <c r="DY112" s="836"/>
      <c r="DZ112" s="837"/>
    </row>
    <row r="113" spans="1:130" s="246" customFormat="1" ht="26.25" customHeight="1" x14ac:dyDescent="0.2">
      <c r="A113" s="961"/>
      <c r="B113" s="962"/>
      <c r="C113" s="790" t="s">
        <v>426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4186279</v>
      </c>
      <c r="AB113" s="966"/>
      <c r="AC113" s="966"/>
      <c r="AD113" s="966"/>
      <c r="AE113" s="967"/>
      <c r="AF113" s="968">
        <v>3749015</v>
      </c>
      <c r="AG113" s="966"/>
      <c r="AH113" s="966"/>
      <c r="AI113" s="966"/>
      <c r="AJ113" s="967"/>
      <c r="AK113" s="968">
        <v>3678306</v>
      </c>
      <c r="AL113" s="966"/>
      <c r="AM113" s="966"/>
      <c r="AN113" s="966"/>
      <c r="AO113" s="967"/>
      <c r="AP113" s="969">
        <v>4.2</v>
      </c>
      <c r="AQ113" s="970"/>
      <c r="AR113" s="970"/>
      <c r="AS113" s="970"/>
      <c r="AT113" s="971"/>
      <c r="AU113" s="979"/>
      <c r="AV113" s="980"/>
      <c r="AW113" s="980"/>
      <c r="AX113" s="980"/>
      <c r="AY113" s="980"/>
      <c r="AZ113" s="857" t="s">
        <v>427</v>
      </c>
      <c r="BA113" s="790"/>
      <c r="BB113" s="790"/>
      <c r="BC113" s="790"/>
      <c r="BD113" s="790"/>
      <c r="BE113" s="790"/>
      <c r="BF113" s="790"/>
      <c r="BG113" s="790"/>
      <c r="BH113" s="790"/>
      <c r="BI113" s="790"/>
      <c r="BJ113" s="790"/>
      <c r="BK113" s="790"/>
      <c r="BL113" s="790"/>
      <c r="BM113" s="790"/>
      <c r="BN113" s="790"/>
      <c r="BO113" s="790"/>
      <c r="BP113" s="791"/>
      <c r="BQ113" s="829">
        <v>3395224</v>
      </c>
      <c r="BR113" s="830"/>
      <c r="BS113" s="830"/>
      <c r="BT113" s="830"/>
      <c r="BU113" s="830"/>
      <c r="BV113" s="830">
        <v>3224134</v>
      </c>
      <c r="BW113" s="830"/>
      <c r="BX113" s="830"/>
      <c r="BY113" s="830"/>
      <c r="BZ113" s="830"/>
      <c r="CA113" s="830">
        <v>3407361</v>
      </c>
      <c r="CB113" s="830"/>
      <c r="CC113" s="830"/>
      <c r="CD113" s="830"/>
      <c r="CE113" s="830"/>
      <c r="CF113" s="918">
        <v>3.9</v>
      </c>
      <c r="CG113" s="919"/>
      <c r="CH113" s="919"/>
      <c r="CI113" s="919"/>
      <c r="CJ113" s="919"/>
      <c r="CK113" s="974"/>
      <c r="CL113" s="861"/>
      <c r="CM113" s="864" t="s">
        <v>428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417</v>
      </c>
      <c r="DH113" s="820"/>
      <c r="DI113" s="820"/>
      <c r="DJ113" s="820"/>
      <c r="DK113" s="821"/>
      <c r="DL113" s="822" t="s">
        <v>417</v>
      </c>
      <c r="DM113" s="820"/>
      <c r="DN113" s="820"/>
      <c r="DO113" s="820"/>
      <c r="DP113" s="821"/>
      <c r="DQ113" s="822" t="s">
        <v>419</v>
      </c>
      <c r="DR113" s="820"/>
      <c r="DS113" s="820"/>
      <c r="DT113" s="820"/>
      <c r="DU113" s="821"/>
      <c r="DV113" s="867" t="s">
        <v>417</v>
      </c>
      <c r="DW113" s="868"/>
      <c r="DX113" s="868"/>
      <c r="DY113" s="868"/>
      <c r="DZ113" s="869"/>
    </row>
    <row r="114" spans="1:130" s="246" customFormat="1" ht="26.25" customHeight="1" x14ac:dyDescent="0.2">
      <c r="A114" s="961"/>
      <c r="B114" s="962"/>
      <c r="C114" s="790" t="s">
        <v>429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280094</v>
      </c>
      <c r="AB114" s="820"/>
      <c r="AC114" s="820"/>
      <c r="AD114" s="820"/>
      <c r="AE114" s="821"/>
      <c r="AF114" s="822">
        <v>356204</v>
      </c>
      <c r="AG114" s="820"/>
      <c r="AH114" s="820"/>
      <c r="AI114" s="820"/>
      <c r="AJ114" s="821"/>
      <c r="AK114" s="822">
        <v>410176</v>
      </c>
      <c r="AL114" s="820"/>
      <c r="AM114" s="820"/>
      <c r="AN114" s="820"/>
      <c r="AO114" s="821"/>
      <c r="AP114" s="867">
        <v>0.5</v>
      </c>
      <c r="AQ114" s="868"/>
      <c r="AR114" s="868"/>
      <c r="AS114" s="868"/>
      <c r="AT114" s="869"/>
      <c r="AU114" s="979"/>
      <c r="AV114" s="980"/>
      <c r="AW114" s="980"/>
      <c r="AX114" s="980"/>
      <c r="AY114" s="980"/>
      <c r="AZ114" s="857" t="s">
        <v>430</v>
      </c>
      <c r="BA114" s="790"/>
      <c r="BB114" s="790"/>
      <c r="BC114" s="790"/>
      <c r="BD114" s="790"/>
      <c r="BE114" s="790"/>
      <c r="BF114" s="790"/>
      <c r="BG114" s="790"/>
      <c r="BH114" s="790"/>
      <c r="BI114" s="790"/>
      <c r="BJ114" s="790"/>
      <c r="BK114" s="790"/>
      <c r="BL114" s="790"/>
      <c r="BM114" s="790"/>
      <c r="BN114" s="790"/>
      <c r="BO114" s="790"/>
      <c r="BP114" s="791"/>
      <c r="BQ114" s="829">
        <v>21941556</v>
      </c>
      <c r="BR114" s="830"/>
      <c r="BS114" s="830"/>
      <c r="BT114" s="830"/>
      <c r="BU114" s="830"/>
      <c r="BV114" s="830">
        <v>21794727</v>
      </c>
      <c r="BW114" s="830"/>
      <c r="BX114" s="830"/>
      <c r="BY114" s="830"/>
      <c r="BZ114" s="830"/>
      <c r="CA114" s="830">
        <v>21378220</v>
      </c>
      <c r="CB114" s="830"/>
      <c r="CC114" s="830"/>
      <c r="CD114" s="830"/>
      <c r="CE114" s="830"/>
      <c r="CF114" s="918">
        <v>24.4</v>
      </c>
      <c r="CG114" s="919"/>
      <c r="CH114" s="919"/>
      <c r="CI114" s="919"/>
      <c r="CJ114" s="919"/>
      <c r="CK114" s="974"/>
      <c r="CL114" s="861"/>
      <c r="CM114" s="864" t="s">
        <v>431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112</v>
      </c>
      <c r="DH114" s="820"/>
      <c r="DI114" s="820"/>
      <c r="DJ114" s="820"/>
      <c r="DK114" s="821"/>
      <c r="DL114" s="822" t="s">
        <v>419</v>
      </c>
      <c r="DM114" s="820"/>
      <c r="DN114" s="820"/>
      <c r="DO114" s="820"/>
      <c r="DP114" s="821"/>
      <c r="DQ114" s="822" t="s">
        <v>112</v>
      </c>
      <c r="DR114" s="820"/>
      <c r="DS114" s="820"/>
      <c r="DT114" s="820"/>
      <c r="DU114" s="821"/>
      <c r="DV114" s="867" t="s">
        <v>417</v>
      </c>
      <c r="DW114" s="868"/>
      <c r="DX114" s="868"/>
      <c r="DY114" s="868"/>
      <c r="DZ114" s="869"/>
    </row>
    <row r="115" spans="1:130" s="246" customFormat="1" ht="26.25" customHeight="1" x14ac:dyDescent="0.2">
      <c r="A115" s="961"/>
      <c r="B115" s="962"/>
      <c r="C115" s="790" t="s">
        <v>432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209121</v>
      </c>
      <c r="AB115" s="966"/>
      <c r="AC115" s="966"/>
      <c r="AD115" s="966"/>
      <c r="AE115" s="967"/>
      <c r="AF115" s="968">
        <v>197453</v>
      </c>
      <c r="AG115" s="966"/>
      <c r="AH115" s="966"/>
      <c r="AI115" s="966"/>
      <c r="AJ115" s="967"/>
      <c r="AK115" s="968">
        <v>174309</v>
      </c>
      <c r="AL115" s="966"/>
      <c r="AM115" s="966"/>
      <c r="AN115" s="966"/>
      <c r="AO115" s="967"/>
      <c r="AP115" s="969">
        <v>0.2</v>
      </c>
      <c r="AQ115" s="970"/>
      <c r="AR115" s="970"/>
      <c r="AS115" s="970"/>
      <c r="AT115" s="971"/>
      <c r="AU115" s="979"/>
      <c r="AV115" s="980"/>
      <c r="AW115" s="980"/>
      <c r="AX115" s="980"/>
      <c r="AY115" s="980"/>
      <c r="AZ115" s="857" t="s">
        <v>433</v>
      </c>
      <c r="BA115" s="790"/>
      <c r="BB115" s="790"/>
      <c r="BC115" s="790"/>
      <c r="BD115" s="790"/>
      <c r="BE115" s="790"/>
      <c r="BF115" s="790"/>
      <c r="BG115" s="790"/>
      <c r="BH115" s="790"/>
      <c r="BI115" s="790"/>
      <c r="BJ115" s="790"/>
      <c r="BK115" s="790"/>
      <c r="BL115" s="790"/>
      <c r="BM115" s="790"/>
      <c r="BN115" s="790"/>
      <c r="BO115" s="790"/>
      <c r="BP115" s="791"/>
      <c r="BQ115" s="829">
        <v>187343</v>
      </c>
      <c r="BR115" s="830"/>
      <c r="BS115" s="830"/>
      <c r="BT115" s="830"/>
      <c r="BU115" s="830"/>
      <c r="BV115" s="830">
        <v>137662</v>
      </c>
      <c r="BW115" s="830"/>
      <c r="BX115" s="830"/>
      <c r="BY115" s="830"/>
      <c r="BZ115" s="830"/>
      <c r="CA115" s="830">
        <v>97599</v>
      </c>
      <c r="CB115" s="830"/>
      <c r="CC115" s="830"/>
      <c r="CD115" s="830"/>
      <c r="CE115" s="830"/>
      <c r="CF115" s="918">
        <v>0.1</v>
      </c>
      <c r="CG115" s="919"/>
      <c r="CH115" s="919"/>
      <c r="CI115" s="919"/>
      <c r="CJ115" s="919"/>
      <c r="CK115" s="974"/>
      <c r="CL115" s="861"/>
      <c r="CM115" s="857" t="s">
        <v>434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417</v>
      </c>
      <c r="DH115" s="820"/>
      <c r="DI115" s="820"/>
      <c r="DJ115" s="820"/>
      <c r="DK115" s="821"/>
      <c r="DL115" s="822" t="s">
        <v>417</v>
      </c>
      <c r="DM115" s="820"/>
      <c r="DN115" s="820"/>
      <c r="DO115" s="820"/>
      <c r="DP115" s="821"/>
      <c r="DQ115" s="822" t="s">
        <v>419</v>
      </c>
      <c r="DR115" s="820"/>
      <c r="DS115" s="820"/>
      <c r="DT115" s="820"/>
      <c r="DU115" s="821"/>
      <c r="DV115" s="867" t="s">
        <v>417</v>
      </c>
      <c r="DW115" s="868"/>
      <c r="DX115" s="868"/>
      <c r="DY115" s="868"/>
      <c r="DZ115" s="869"/>
    </row>
    <row r="116" spans="1:130" s="246" customFormat="1" ht="26.25" customHeight="1" x14ac:dyDescent="0.2">
      <c r="A116" s="963"/>
      <c r="B116" s="964"/>
      <c r="C116" s="923" t="s">
        <v>435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419</v>
      </c>
      <c r="AB116" s="820"/>
      <c r="AC116" s="820"/>
      <c r="AD116" s="820"/>
      <c r="AE116" s="821"/>
      <c r="AF116" s="822" t="s">
        <v>112</v>
      </c>
      <c r="AG116" s="820"/>
      <c r="AH116" s="820"/>
      <c r="AI116" s="820"/>
      <c r="AJ116" s="821"/>
      <c r="AK116" s="822" t="s">
        <v>419</v>
      </c>
      <c r="AL116" s="820"/>
      <c r="AM116" s="820"/>
      <c r="AN116" s="820"/>
      <c r="AO116" s="821"/>
      <c r="AP116" s="867" t="s">
        <v>419</v>
      </c>
      <c r="AQ116" s="868"/>
      <c r="AR116" s="868"/>
      <c r="AS116" s="868"/>
      <c r="AT116" s="869"/>
      <c r="AU116" s="979"/>
      <c r="AV116" s="980"/>
      <c r="AW116" s="980"/>
      <c r="AX116" s="980"/>
      <c r="AY116" s="980"/>
      <c r="AZ116" s="906" t="s">
        <v>436</v>
      </c>
      <c r="BA116" s="907"/>
      <c r="BB116" s="907"/>
      <c r="BC116" s="907"/>
      <c r="BD116" s="907"/>
      <c r="BE116" s="907"/>
      <c r="BF116" s="907"/>
      <c r="BG116" s="907"/>
      <c r="BH116" s="907"/>
      <c r="BI116" s="907"/>
      <c r="BJ116" s="907"/>
      <c r="BK116" s="907"/>
      <c r="BL116" s="907"/>
      <c r="BM116" s="907"/>
      <c r="BN116" s="907"/>
      <c r="BO116" s="907"/>
      <c r="BP116" s="908"/>
      <c r="BQ116" s="829" t="s">
        <v>417</v>
      </c>
      <c r="BR116" s="830"/>
      <c r="BS116" s="830"/>
      <c r="BT116" s="830"/>
      <c r="BU116" s="830"/>
      <c r="BV116" s="830" t="s">
        <v>417</v>
      </c>
      <c r="BW116" s="830"/>
      <c r="BX116" s="830"/>
      <c r="BY116" s="830"/>
      <c r="BZ116" s="830"/>
      <c r="CA116" s="830" t="s">
        <v>417</v>
      </c>
      <c r="CB116" s="830"/>
      <c r="CC116" s="830"/>
      <c r="CD116" s="830"/>
      <c r="CE116" s="830"/>
      <c r="CF116" s="918" t="s">
        <v>417</v>
      </c>
      <c r="CG116" s="919"/>
      <c r="CH116" s="919"/>
      <c r="CI116" s="919"/>
      <c r="CJ116" s="919"/>
      <c r="CK116" s="974"/>
      <c r="CL116" s="861"/>
      <c r="CM116" s="864" t="s">
        <v>437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417</v>
      </c>
      <c r="DH116" s="820"/>
      <c r="DI116" s="820"/>
      <c r="DJ116" s="820"/>
      <c r="DK116" s="821"/>
      <c r="DL116" s="822" t="s">
        <v>417</v>
      </c>
      <c r="DM116" s="820"/>
      <c r="DN116" s="820"/>
      <c r="DO116" s="820"/>
      <c r="DP116" s="821"/>
      <c r="DQ116" s="822" t="s">
        <v>417</v>
      </c>
      <c r="DR116" s="820"/>
      <c r="DS116" s="820"/>
      <c r="DT116" s="820"/>
      <c r="DU116" s="821"/>
      <c r="DV116" s="867" t="s">
        <v>419</v>
      </c>
      <c r="DW116" s="868"/>
      <c r="DX116" s="868"/>
      <c r="DY116" s="868"/>
      <c r="DZ116" s="869"/>
    </row>
    <row r="117" spans="1:130" s="246" customFormat="1" ht="26.25" customHeight="1" x14ac:dyDescent="0.2">
      <c r="A117" s="944" t="s">
        <v>169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438</v>
      </c>
      <c r="Z117" s="946"/>
      <c r="AA117" s="951">
        <v>21160556</v>
      </c>
      <c r="AB117" s="952"/>
      <c r="AC117" s="952"/>
      <c r="AD117" s="952"/>
      <c r="AE117" s="953"/>
      <c r="AF117" s="954">
        <v>19185847</v>
      </c>
      <c r="AG117" s="952"/>
      <c r="AH117" s="952"/>
      <c r="AI117" s="952"/>
      <c r="AJ117" s="953"/>
      <c r="AK117" s="954">
        <v>19074456</v>
      </c>
      <c r="AL117" s="952"/>
      <c r="AM117" s="952"/>
      <c r="AN117" s="952"/>
      <c r="AO117" s="953"/>
      <c r="AP117" s="955"/>
      <c r="AQ117" s="956"/>
      <c r="AR117" s="956"/>
      <c r="AS117" s="956"/>
      <c r="AT117" s="957"/>
      <c r="AU117" s="979"/>
      <c r="AV117" s="980"/>
      <c r="AW117" s="980"/>
      <c r="AX117" s="980"/>
      <c r="AY117" s="980"/>
      <c r="AZ117" s="906" t="s">
        <v>439</v>
      </c>
      <c r="BA117" s="907"/>
      <c r="BB117" s="907"/>
      <c r="BC117" s="907"/>
      <c r="BD117" s="907"/>
      <c r="BE117" s="907"/>
      <c r="BF117" s="907"/>
      <c r="BG117" s="907"/>
      <c r="BH117" s="907"/>
      <c r="BI117" s="907"/>
      <c r="BJ117" s="907"/>
      <c r="BK117" s="907"/>
      <c r="BL117" s="907"/>
      <c r="BM117" s="907"/>
      <c r="BN117" s="907"/>
      <c r="BO117" s="907"/>
      <c r="BP117" s="908"/>
      <c r="BQ117" s="829" t="s">
        <v>112</v>
      </c>
      <c r="BR117" s="830"/>
      <c r="BS117" s="830"/>
      <c r="BT117" s="830"/>
      <c r="BU117" s="830"/>
      <c r="BV117" s="830" t="s">
        <v>112</v>
      </c>
      <c r="BW117" s="830"/>
      <c r="BX117" s="830"/>
      <c r="BY117" s="830"/>
      <c r="BZ117" s="830"/>
      <c r="CA117" s="830" t="s">
        <v>112</v>
      </c>
      <c r="CB117" s="830"/>
      <c r="CC117" s="830"/>
      <c r="CD117" s="830"/>
      <c r="CE117" s="830"/>
      <c r="CF117" s="918" t="s">
        <v>112</v>
      </c>
      <c r="CG117" s="919"/>
      <c r="CH117" s="919"/>
      <c r="CI117" s="919"/>
      <c r="CJ117" s="919"/>
      <c r="CK117" s="974"/>
      <c r="CL117" s="861"/>
      <c r="CM117" s="864" t="s">
        <v>440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112</v>
      </c>
      <c r="DH117" s="820"/>
      <c r="DI117" s="820"/>
      <c r="DJ117" s="820"/>
      <c r="DK117" s="821"/>
      <c r="DL117" s="822" t="s">
        <v>112</v>
      </c>
      <c r="DM117" s="820"/>
      <c r="DN117" s="820"/>
      <c r="DO117" s="820"/>
      <c r="DP117" s="821"/>
      <c r="DQ117" s="822" t="s">
        <v>419</v>
      </c>
      <c r="DR117" s="820"/>
      <c r="DS117" s="820"/>
      <c r="DT117" s="820"/>
      <c r="DU117" s="821"/>
      <c r="DV117" s="867" t="s">
        <v>112</v>
      </c>
      <c r="DW117" s="868"/>
      <c r="DX117" s="868"/>
      <c r="DY117" s="868"/>
      <c r="DZ117" s="869"/>
    </row>
    <row r="118" spans="1:130" s="246" customFormat="1" ht="26.25" customHeight="1" x14ac:dyDescent="0.2">
      <c r="A118" s="944" t="s">
        <v>412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410</v>
      </c>
      <c r="AB118" s="945"/>
      <c r="AC118" s="945"/>
      <c r="AD118" s="945"/>
      <c r="AE118" s="946"/>
      <c r="AF118" s="947" t="s">
        <v>287</v>
      </c>
      <c r="AG118" s="945"/>
      <c r="AH118" s="945"/>
      <c r="AI118" s="945"/>
      <c r="AJ118" s="946"/>
      <c r="AK118" s="947" t="s">
        <v>286</v>
      </c>
      <c r="AL118" s="945"/>
      <c r="AM118" s="945"/>
      <c r="AN118" s="945"/>
      <c r="AO118" s="946"/>
      <c r="AP118" s="948" t="s">
        <v>411</v>
      </c>
      <c r="AQ118" s="949"/>
      <c r="AR118" s="949"/>
      <c r="AS118" s="949"/>
      <c r="AT118" s="950"/>
      <c r="AU118" s="979"/>
      <c r="AV118" s="980"/>
      <c r="AW118" s="980"/>
      <c r="AX118" s="980"/>
      <c r="AY118" s="980"/>
      <c r="AZ118" s="922" t="s">
        <v>441</v>
      </c>
      <c r="BA118" s="923"/>
      <c r="BB118" s="923"/>
      <c r="BC118" s="923"/>
      <c r="BD118" s="923"/>
      <c r="BE118" s="923"/>
      <c r="BF118" s="923"/>
      <c r="BG118" s="923"/>
      <c r="BH118" s="923"/>
      <c r="BI118" s="923"/>
      <c r="BJ118" s="923"/>
      <c r="BK118" s="923"/>
      <c r="BL118" s="923"/>
      <c r="BM118" s="923"/>
      <c r="BN118" s="923"/>
      <c r="BO118" s="923"/>
      <c r="BP118" s="924"/>
      <c r="BQ118" s="925" t="s">
        <v>417</v>
      </c>
      <c r="BR118" s="888"/>
      <c r="BS118" s="888"/>
      <c r="BT118" s="888"/>
      <c r="BU118" s="888"/>
      <c r="BV118" s="888" t="s">
        <v>417</v>
      </c>
      <c r="BW118" s="888"/>
      <c r="BX118" s="888"/>
      <c r="BY118" s="888"/>
      <c r="BZ118" s="888"/>
      <c r="CA118" s="888" t="s">
        <v>417</v>
      </c>
      <c r="CB118" s="888"/>
      <c r="CC118" s="888"/>
      <c r="CD118" s="888"/>
      <c r="CE118" s="888"/>
      <c r="CF118" s="918" t="s">
        <v>112</v>
      </c>
      <c r="CG118" s="919"/>
      <c r="CH118" s="919"/>
      <c r="CI118" s="919"/>
      <c r="CJ118" s="919"/>
      <c r="CK118" s="974"/>
      <c r="CL118" s="861"/>
      <c r="CM118" s="864" t="s">
        <v>442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112</v>
      </c>
      <c r="DH118" s="820"/>
      <c r="DI118" s="820"/>
      <c r="DJ118" s="820"/>
      <c r="DK118" s="821"/>
      <c r="DL118" s="822" t="s">
        <v>112</v>
      </c>
      <c r="DM118" s="820"/>
      <c r="DN118" s="820"/>
      <c r="DO118" s="820"/>
      <c r="DP118" s="821"/>
      <c r="DQ118" s="822" t="s">
        <v>417</v>
      </c>
      <c r="DR118" s="820"/>
      <c r="DS118" s="820"/>
      <c r="DT118" s="820"/>
      <c r="DU118" s="821"/>
      <c r="DV118" s="867" t="s">
        <v>112</v>
      </c>
      <c r="DW118" s="868"/>
      <c r="DX118" s="868"/>
      <c r="DY118" s="868"/>
      <c r="DZ118" s="869"/>
    </row>
    <row r="119" spans="1:130" s="246" customFormat="1" ht="26.25" customHeight="1" x14ac:dyDescent="0.2">
      <c r="A119" s="858" t="s">
        <v>415</v>
      </c>
      <c r="B119" s="859"/>
      <c r="C119" s="934" t="s">
        <v>416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112</v>
      </c>
      <c r="AB119" s="938"/>
      <c r="AC119" s="938"/>
      <c r="AD119" s="938"/>
      <c r="AE119" s="939"/>
      <c r="AF119" s="940" t="s">
        <v>112</v>
      </c>
      <c r="AG119" s="938"/>
      <c r="AH119" s="938"/>
      <c r="AI119" s="938"/>
      <c r="AJ119" s="939"/>
      <c r="AK119" s="940" t="s">
        <v>112</v>
      </c>
      <c r="AL119" s="938"/>
      <c r="AM119" s="938"/>
      <c r="AN119" s="938"/>
      <c r="AO119" s="939"/>
      <c r="AP119" s="941" t="s">
        <v>417</v>
      </c>
      <c r="AQ119" s="942"/>
      <c r="AR119" s="942"/>
      <c r="AS119" s="942"/>
      <c r="AT119" s="943"/>
      <c r="AU119" s="981"/>
      <c r="AV119" s="982"/>
      <c r="AW119" s="982"/>
      <c r="AX119" s="982"/>
      <c r="AY119" s="982"/>
      <c r="AZ119" s="277" t="s">
        <v>169</v>
      </c>
      <c r="BA119" s="277"/>
      <c r="BB119" s="277"/>
      <c r="BC119" s="277"/>
      <c r="BD119" s="277"/>
      <c r="BE119" s="277"/>
      <c r="BF119" s="277"/>
      <c r="BG119" s="277"/>
      <c r="BH119" s="277"/>
      <c r="BI119" s="277"/>
      <c r="BJ119" s="277"/>
      <c r="BK119" s="277"/>
      <c r="BL119" s="277"/>
      <c r="BM119" s="277"/>
      <c r="BN119" s="277"/>
      <c r="BO119" s="920" t="s">
        <v>443</v>
      </c>
      <c r="BP119" s="921"/>
      <c r="BQ119" s="925">
        <v>226029356</v>
      </c>
      <c r="BR119" s="888"/>
      <c r="BS119" s="888"/>
      <c r="BT119" s="888"/>
      <c r="BU119" s="888"/>
      <c r="BV119" s="888">
        <v>217658010</v>
      </c>
      <c r="BW119" s="888"/>
      <c r="BX119" s="888"/>
      <c r="BY119" s="888"/>
      <c r="BZ119" s="888"/>
      <c r="CA119" s="888">
        <v>211742830</v>
      </c>
      <c r="CB119" s="888"/>
      <c r="CC119" s="888"/>
      <c r="CD119" s="888"/>
      <c r="CE119" s="888"/>
      <c r="CF119" s="786"/>
      <c r="CG119" s="787"/>
      <c r="CH119" s="787"/>
      <c r="CI119" s="787"/>
      <c r="CJ119" s="877"/>
      <c r="CK119" s="975"/>
      <c r="CL119" s="863"/>
      <c r="CM119" s="881" t="s">
        <v>444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1430310</v>
      </c>
      <c r="DH119" s="803"/>
      <c r="DI119" s="803"/>
      <c r="DJ119" s="803"/>
      <c r="DK119" s="804"/>
      <c r="DL119" s="805">
        <v>1306474</v>
      </c>
      <c r="DM119" s="803"/>
      <c r="DN119" s="803"/>
      <c r="DO119" s="803"/>
      <c r="DP119" s="804"/>
      <c r="DQ119" s="805">
        <v>1348760</v>
      </c>
      <c r="DR119" s="803"/>
      <c r="DS119" s="803"/>
      <c r="DT119" s="803"/>
      <c r="DU119" s="804"/>
      <c r="DV119" s="891">
        <v>1.5</v>
      </c>
      <c r="DW119" s="892"/>
      <c r="DX119" s="892"/>
      <c r="DY119" s="892"/>
      <c r="DZ119" s="893"/>
    </row>
    <row r="120" spans="1:130" s="246" customFormat="1" ht="26.25" customHeight="1" x14ac:dyDescent="0.2">
      <c r="A120" s="860"/>
      <c r="B120" s="861"/>
      <c r="C120" s="864" t="s">
        <v>421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417</v>
      </c>
      <c r="AB120" s="820"/>
      <c r="AC120" s="820"/>
      <c r="AD120" s="820"/>
      <c r="AE120" s="821"/>
      <c r="AF120" s="822" t="s">
        <v>112</v>
      </c>
      <c r="AG120" s="820"/>
      <c r="AH120" s="820"/>
      <c r="AI120" s="820"/>
      <c r="AJ120" s="821"/>
      <c r="AK120" s="822" t="s">
        <v>112</v>
      </c>
      <c r="AL120" s="820"/>
      <c r="AM120" s="820"/>
      <c r="AN120" s="820"/>
      <c r="AO120" s="821"/>
      <c r="AP120" s="867" t="s">
        <v>112</v>
      </c>
      <c r="AQ120" s="868"/>
      <c r="AR120" s="868"/>
      <c r="AS120" s="868"/>
      <c r="AT120" s="869"/>
      <c r="AU120" s="926" t="s">
        <v>445</v>
      </c>
      <c r="AV120" s="927"/>
      <c r="AW120" s="927"/>
      <c r="AX120" s="927"/>
      <c r="AY120" s="928"/>
      <c r="AZ120" s="903" t="s">
        <v>446</v>
      </c>
      <c r="BA120" s="850"/>
      <c r="BB120" s="850"/>
      <c r="BC120" s="850"/>
      <c r="BD120" s="850"/>
      <c r="BE120" s="850"/>
      <c r="BF120" s="850"/>
      <c r="BG120" s="850"/>
      <c r="BH120" s="850"/>
      <c r="BI120" s="850"/>
      <c r="BJ120" s="850"/>
      <c r="BK120" s="850"/>
      <c r="BL120" s="850"/>
      <c r="BM120" s="850"/>
      <c r="BN120" s="850"/>
      <c r="BO120" s="850"/>
      <c r="BP120" s="851"/>
      <c r="BQ120" s="904">
        <v>37526262</v>
      </c>
      <c r="BR120" s="885"/>
      <c r="BS120" s="885"/>
      <c r="BT120" s="885"/>
      <c r="BU120" s="885"/>
      <c r="BV120" s="885">
        <v>42048575</v>
      </c>
      <c r="BW120" s="885"/>
      <c r="BX120" s="885"/>
      <c r="BY120" s="885"/>
      <c r="BZ120" s="885"/>
      <c r="CA120" s="885">
        <v>43623900</v>
      </c>
      <c r="CB120" s="885"/>
      <c r="CC120" s="885"/>
      <c r="CD120" s="885"/>
      <c r="CE120" s="885"/>
      <c r="CF120" s="909">
        <v>49.7</v>
      </c>
      <c r="CG120" s="910"/>
      <c r="CH120" s="910"/>
      <c r="CI120" s="910"/>
      <c r="CJ120" s="910"/>
      <c r="CK120" s="911" t="s">
        <v>447</v>
      </c>
      <c r="CL120" s="895"/>
      <c r="CM120" s="895"/>
      <c r="CN120" s="895"/>
      <c r="CO120" s="896"/>
      <c r="CP120" s="915" t="s">
        <v>448</v>
      </c>
      <c r="CQ120" s="916"/>
      <c r="CR120" s="916"/>
      <c r="CS120" s="916"/>
      <c r="CT120" s="916"/>
      <c r="CU120" s="916"/>
      <c r="CV120" s="916"/>
      <c r="CW120" s="916"/>
      <c r="CX120" s="916"/>
      <c r="CY120" s="916"/>
      <c r="CZ120" s="916"/>
      <c r="DA120" s="916"/>
      <c r="DB120" s="916"/>
      <c r="DC120" s="916"/>
      <c r="DD120" s="916"/>
      <c r="DE120" s="916"/>
      <c r="DF120" s="917"/>
      <c r="DG120" s="904">
        <v>44971660</v>
      </c>
      <c r="DH120" s="885"/>
      <c r="DI120" s="885"/>
      <c r="DJ120" s="885"/>
      <c r="DK120" s="885"/>
      <c r="DL120" s="885">
        <v>39036398</v>
      </c>
      <c r="DM120" s="885"/>
      <c r="DN120" s="885"/>
      <c r="DO120" s="885"/>
      <c r="DP120" s="885"/>
      <c r="DQ120" s="885">
        <v>34496374</v>
      </c>
      <c r="DR120" s="885"/>
      <c r="DS120" s="885"/>
      <c r="DT120" s="885"/>
      <c r="DU120" s="885"/>
      <c r="DV120" s="886">
        <v>39.299999999999997</v>
      </c>
      <c r="DW120" s="886"/>
      <c r="DX120" s="886"/>
      <c r="DY120" s="886"/>
      <c r="DZ120" s="887"/>
    </row>
    <row r="121" spans="1:130" s="246" customFormat="1" ht="26.25" customHeight="1" x14ac:dyDescent="0.2">
      <c r="A121" s="860"/>
      <c r="B121" s="861"/>
      <c r="C121" s="906" t="s">
        <v>449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417</v>
      </c>
      <c r="AB121" s="820"/>
      <c r="AC121" s="820"/>
      <c r="AD121" s="820"/>
      <c r="AE121" s="821"/>
      <c r="AF121" s="822" t="s">
        <v>112</v>
      </c>
      <c r="AG121" s="820"/>
      <c r="AH121" s="820"/>
      <c r="AI121" s="820"/>
      <c r="AJ121" s="821"/>
      <c r="AK121" s="822" t="s">
        <v>112</v>
      </c>
      <c r="AL121" s="820"/>
      <c r="AM121" s="820"/>
      <c r="AN121" s="820"/>
      <c r="AO121" s="821"/>
      <c r="AP121" s="867" t="s">
        <v>417</v>
      </c>
      <c r="AQ121" s="868"/>
      <c r="AR121" s="868"/>
      <c r="AS121" s="868"/>
      <c r="AT121" s="869"/>
      <c r="AU121" s="929"/>
      <c r="AV121" s="930"/>
      <c r="AW121" s="930"/>
      <c r="AX121" s="930"/>
      <c r="AY121" s="931"/>
      <c r="AZ121" s="857" t="s">
        <v>450</v>
      </c>
      <c r="BA121" s="790"/>
      <c r="BB121" s="790"/>
      <c r="BC121" s="790"/>
      <c r="BD121" s="790"/>
      <c r="BE121" s="790"/>
      <c r="BF121" s="790"/>
      <c r="BG121" s="790"/>
      <c r="BH121" s="790"/>
      <c r="BI121" s="790"/>
      <c r="BJ121" s="790"/>
      <c r="BK121" s="790"/>
      <c r="BL121" s="790"/>
      <c r="BM121" s="790"/>
      <c r="BN121" s="790"/>
      <c r="BO121" s="790"/>
      <c r="BP121" s="791"/>
      <c r="BQ121" s="829">
        <v>49445858</v>
      </c>
      <c r="BR121" s="830"/>
      <c r="BS121" s="830"/>
      <c r="BT121" s="830"/>
      <c r="BU121" s="830"/>
      <c r="BV121" s="830">
        <v>47311532</v>
      </c>
      <c r="BW121" s="830"/>
      <c r="BX121" s="830"/>
      <c r="BY121" s="830"/>
      <c r="BZ121" s="830"/>
      <c r="CA121" s="830">
        <v>43296541</v>
      </c>
      <c r="CB121" s="830"/>
      <c r="CC121" s="830"/>
      <c r="CD121" s="830"/>
      <c r="CE121" s="830"/>
      <c r="CF121" s="918">
        <v>49.3</v>
      </c>
      <c r="CG121" s="919"/>
      <c r="CH121" s="919"/>
      <c r="CI121" s="919"/>
      <c r="CJ121" s="919"/>
      <c r="CK121" s="912"/>
      <c r="CL121" s="898"/>
      <c r="CM121" s="898"/>
      <c r="CN121" s="898"/>
      <c r="CO121" s="899"/>
      <c r="CP121" s="878" t="s">
        <v>386</v>
      </c>
      <c r="CQ121" s="879"/>
      <c r="CR121" s="879"/>
      <c r="CS121" s="879"/>
      <c r="CT121" s="879"/>
      <c r="CU121" s="879"/>
      <c r="CV121" s="879"/>
      <c r="CW121" s="879"/>
      <c r="CX121" s="879"/>
      <c r="CY121" s="879"/>
      <c r="CZ121" s="879"/>
      <c r="DA121" s="879"/>
      <c r="DB121" s="879"/>
      <c r="DC121" s="879"/>
      <c r="DD121" s="879"/>
      <c r="DE121" s="879"/>
      <c r="DF121" s="880"/>
      <c r="DG121" s="829">
        <v>8218994</v>
      </c>
      <c r="DH121" s="830"/>
      <c r="DI121" s="830"/>
      <c r="DJ121" s="830"/>
      <c r="DK121" s="830"/>
      <c r="DL121" s="830">
        <v>7937331</v>
      </c>
      <c r="DM121" s="830"/>
      <c r="DN121" s="830"/>
      <c r="DO121" s="830"/>
      <c r="DP121" s="830"/>
      <c r="DQ121" s="830">
        <v>7436374</v>
      </c>
      <c r="DR121" s="830"/>
      <c r="DS121" s="830"/>
      <c r="DT121" s="830"/>
      <c r="DU121" s="830"/>
      <c r="DV121" s="836">
        <v>8.5</v>
      </c>
      <c r="DW121" s="836"/>
      <c r="DX121" s="836"/>
      <c r="DY121" s="836"/>
      <c r="DZ121" s="837"/>
    </row>
    <row r="122" spans="1:130" s="246" customFormat="1" ht="26.25" customHeight="1" x14ac:dyDescent="0.2">
      <c r="A122" s="860"/>
      <c r="B122" s="861"/>
      <c r="C122" s="864" t="s">
        <v>431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417</v>
      </c>
      <c r="AB122" s="820"/>
      <c r="AC122" s="820"/>
      <c r="AD122" s="820"/>
      <c r="AE122" s="821"/>
      <c r="AF122" s="822" t="s">
        <v>417</v>
      </c>
      <c r="AG122" s="820"/>
      <c r="AH122" s="820"/>
      <c r="AI122" s="820"/>
      <c r="AJ122" s="821"/>
      <c r="AK122" s="822" t="s">
        <v>417</v>
      </c>
      <c r="AL122" s="820"/>
      <c r="AM122" s="820"/>
      <c r="AN122" s="820"/>
      <c r="AO122" s="821"/>
      <c r="AP122" s="867" t="s">
        <v>417</v>
      </c>
      <c r="AQ122" s="868"/>
      <c r="AR122" s="868"/>
      <c r="AS122" s="868"/>
      <c r="AT122" s="869"/>
      <c r="AU122" s="929"/>
      <c r="AV122" s="930"/>
      <c r="AW122" s="930"/>
      <c r="AX122" s="930"/>
      <c r="AY122" s="931"/>
      <c r="AZ122" s="922" t="s">
        <v>451</v>
      </c>
      <c r="BA122" s="923"/>
      <c r="BB122" s="923"/>
      <c r="BC122" s="923"/>
      <c r="BD122" s="923"/>
      <c r="BE122" s="923"/>
      <c r="BF122" s="923"/>
      <c r="BG122" s="923"/>
      <c r="BH122" s="923"/>
      <c r="BI122" s="923"/>
      <c r="BJ122" s="923"/>
      <c r="BK122" s="923"/>
      <c r="BL122" s="923"/>
      <c r="BM122" s="923"/>
      <c r="BN122" s="923"/>
      <c r="BO122" s="923"/>
      <c r="BP122" s="924"/>
      <c r="BQ122" s="925">
        <v>167450139</v>
      </c>
      <c r="BR122" s="888"/>
      <c r="BS122" s="888"/>
      <c r="BT122" s="888"/>
      <c r="BU122" s="888"/>
      <c r="BV122" s="888">
        <v>168419078</v>
      </c>
      <c r="BW122" s="888"/>
      <c r="BX122" s="888"/>
      <c r="BY122" s="888"/>
      <c r="BZ122" s="888"/>
      <c r="CA122" s="888">
        <v>170992337</v>
      </c>
      <c r="CB122" s="888"/>
      <c r="CC122" s="888"/>
      <c r="CD122" s="888"/>
      <c r="CE122" s="888"/>
      <c r="CF122" s="889">
        <v>194.9</v>
      </c>
      <c r="CG122" s="890"/>
      <c r="CH122" s="890"/>
      <c r="CI122" s="890"/>
      <c r="CJ122" s="890"/>
      <c r="CK122" s="912"/>
      <c r="CL122" s="898"/>
      <c r="CM122" s="898"/>
      <c r="CN122" s="898"/>
      <c r="CO122" s="899"/>
      <c r="CP122" s="878" t="s">
        <v>391</v>
      </c>
      <c r="CQ122" s="879"/>
      <c r="CR122" s="879"/>
      <c r="CS122" s="879"/>
      <c r="CT122" s="879"/>
      <c r="CU122" s="879"/>
      <c r="CV122" s="879"/>
      <c r="CW122" s="879"/>
      <c r="CX122" s="879"/>
      <c r="CY122" s="879"/>
      <c r="CZ122" s="879"/>
      <c r="DA122" s="879"/>
      <c r="DB122" s="879"/>
      <c r="DC122" s="879"/>
      <c r="DD122" s="879"/>
      <c r="DE122" s="879"/>
      <c r="DF122" s="880"/>
      <c r="DG122" s="829">
        <v>1388009</v>
      </c>
      <c r="DH122" s="830"/>
      <c r="DI122" s="830"/>
      <c r="DJ122" s="830"/>
      <c r="DK122" s="830"/>
      <c r="DL122" s="830">
        <v>1683423</v>
      </c>
      <c r="DM122" s="830"/>
      <c r="DN122" s="830"/>
      <c r="DO122" s="830"/>
      <c r="DP122" s="830"/>
      <c r="DQ122" s="830">
        <v>1753690</v>
      </c>
      <c r="DR122" s="830"/>
      <c r="DS122" s="830"/>
      <c r="DT122" s="830"/>
      <c r="DU122" s="830"/>
      <c r="DV122" s="836">
        <v>2</v>
      </c>
      <c r="DW122" s="836"/>
      <c r="DX122" s="836"/>
      <c r="DY122" s="836"/>
      <c r="DZ122" s="837"/>
    </row>
    <row r="123" spans="1:130" s="246" customFormat="1" ht="26.25" customHeight="1" x14ac:dyDescent="0.2">
      <c r="A123" s="860"/>
      <c r="B123" s="861"/>
      <c r="C123" s="864" t="s">
        <v>437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112</v>
      </c>
      <c r="AB123" s="820"/>
      <c r="AC123" s="820"/>
      <c r="AD123" s="820"/>
      <c r="AE123" s="821"/>
      <c r="AF123" s="822" t="s">
        <v>112</v>
      </c>
      <c r="AG123" s="820"/>
      <c r="AH123" s="820"/>
      <c r="AI123" s="820"/>
      <c r="AJ123" s="821"/>
      <c r="AK123" s="822" t="s">
        <v>112</v>
      </c>
      <c r="AL123" s="820"/>
      <c r="AM123" s="820"/>
      <c r="AN123" s="820"/>
      <c r="AO123" s="821"/>
      <c r="AP123" s="867" t="s">
        <v>112</v>
      </c>
      <c r="AQ123" s="868"/>
      <c r="AR123" s="868"/>
      <c r="AS123" s="868"/>
      <c r="AT123" s="869"/>
      <c r="AU123" s="932"/>
      <c r="AV123" s="933"/>
      <c r="AW123" s="933"/>
      <c r="AX123" s="933"/>
      <c r="AY123" s="933"/>
      <c r="AZ123" s="277" t="s">
        <v>169</v>
      </c>
      <c r="BA123" s="277"/>
      <c r="BB123" s="277"/>
      <c r="BC123" s="277"/>
      <c r="BD123" s="277"/>
      <c r="BE123" s="277"/>
      <c r="BF123" s="277"/>
      <c r="BG123" s="277"/>
      <c r="BH123" s="277"/>
      <c r="BI123" s="277"/>
      <c r="BJ123" s="277"/>
      <c r="BK123" s="277"/>
      <c r="BL123" s="277"/>
      <c r="BM123" s="277"/>
      <c r="BN123" s="277"/>
      <c r="BO123" s="920" t="s">
        <v>452</v>
      </c>
      <c r="BP123" s="921"/>
      <c r="BQ123" s="875">
        <v>254422259</v>
      </c>
      <c r="BR123" s="876"/>
      <c r="BS123" s="876"/>
      <c r="BT123" s="876"/>
      <c r="BU123" s="876"/>
      <c r="BV123" s="876">
        <v>257779185</v>
      </c>
      <c r="BW123" s="876"/>
      <c r="BX123" s="876"/>
      <c r="BY123" s="876"/>
      <c r="BZ123" s="876"/>
      <c r="CA123" s="876">
        <v>257912778</v>
      </c>
      <c r="CB123" s="876"/>
      <c r="CC123" s="876"/>
      <c r="CD123" s="876"/>
      <c r="CE123" s="876"/>
      <c r="CF123" s="786"/>
      <c r="CG123" s="787"/>
      <c r="CH123" s="787"/>
      <c r="CI123" s="787"/>
      <c r="CJ123" s="877"/>
      <c r="CK123" s="912"/>
      <c r="CL123" s="898"/>
      <c r="CM123" s="898"/>
      <c r="CN123" s="898"/>
      <c r="CO123" s="899"/>
      <c r="CP123" s="878" t="s">
        <v>388</v>
      </c>
      <c r="CQ123" s="879"/>
      <c r="CR123" s="879"/>
      <c r="CS123" s="879"/>
      <c r="CT123" s="879"/>
      <c r="CU123" s="879"/>
      <c r="CV123" s="879"/>
      <c r="CW123" s="879"/>
      <c r="CX123" s="879"/>
      <c r="CY123" s="879"/>
      <c r="CZ123" s="879"/>
      <c r="DA123" s="879"/>
      <c r="DB123" s="879"/>
      <c r="DC123" s="879"/>
      <c r="DD123" s="879"/>
      <c r="DE123" s="879"/>
      <c r="DF123" s="880"/>
      <c r="DG123" s="819">
        <v>836772</v>
      </c>
      <c r="DH123" s="820"/>
      <c r="DI123" s="820"/>
      <c r="DJ123" s="820"/>
      <c r="DK123" s="821"/>
      <c r="DL123" s="822">
        <v>773274</v>
      </c>
      <c r="DM123" s="820"/>
      <c r="DN123" s="820"/>
      <c r="DO123" s="820"/>
      <c r="DP123" s="821"/>
      <c r="DQ123" s="822">
        <v>675664</v>
      </c>
      <c r="DR123" s="820"/>
      <c r="DS123" s="820"/>
      <c r="DT123" s="820"/>
      <c r="DU123" s="821"/>
      <c r="DV123" s="867">
        <v>0.8</v>
      </c>
      <c r="DW123" s="868"/>
      <c r="DX123" s="868"/>
      <c r="DY123" s="868"/>
      <c r="DZ123" s="869"/>
    </row>
    <row r="124" spans="1:130" s="246" customFormat="1" ht="26.25" customHeight="1" thickBot="1" x14ac:dyDescent="0.25">
      <c r="A124" s="860"/>
      <c r="B124" s="861"/>
      <c r="C124" s="864" t="s">
        <v>440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112</v>
      </c>
      <c r="AB124" s="820"/>
      <c r="AC124" s="820"/>
      <c r="AD124" s="820"/>
      <c r="AE124" s="821"/>
      <c r="AF124" s="822" t="s">
        <v>112</v>
      </c>
      <c r="AG124" s="820"/>
      <c r="AH124" s="820"/>
      <c r="AI124" s="820"/>
      <c r="AJ124" s="821"/>
      <c r="AK124" s="822" t="s">
        <v>112</v>
      </c>
      <c r="AL124" s="820"/>
      <c r="AM124" s="820"/>
      <c r="AN124" s="820"/>
      <c r="AO124" s="821"/>
      <c r="AP124" s="867" t="s">
        <v>112</v>
      </c>
      <c r="AQ124" s="868"/>
      <c r="AR124" s="868"/>
      <c r="AS124" s="868"/>
      <c r="AT124" s="869"/>
      <c r="AU124" s="870" t="s">
        <v>453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112</v>
      </c>
      <c r="BR124" s="874"/>
      <c r="BS124" s="874"/>
      <c r="BT124" s="874"/>
      <c r="BU124" s="874"/>
      <c r="BV124" s="874" t="s">
        <v>112</v>
      </c>
      <c r="BW124" s="874"/>
      <c r="BX124" s="874"/>
      <c r="BY124" s="874"/>
      <c r="BZ124" s="874"/>
      <c r="CA124" s="874" t="s">
        <v>112</v>
      </c>
      <c r="CB124" s="874"/>
      <c r="CC124" s="874"/>
      <c r="CD124" s="874"/>
      <c r="CE124" s="874"/>
      <c r="CF124" s="764"/>
      <c r="CG124" s="765"/>
      <c r="CH124" s="765"/>
      <c r="CI124" s="765"/>
      <c r="CJ124" s="905"/>
      <c r="CK124" s="913"/>
      <c r="CL124" s="913"/>
      <c r="CM124" s="913"/>
      <c r="CN124" s="913"/>
      <c r="CO124" s="914"/>
      <c r="CP124" s="878" t="s">
        <v>454</v>
      </c>
      <c r="CQ124" s="879"/>
      <c r="CR124" s="879"/>
      <c r="CS124" s="879"/>
      <c r="CT124" s="879"/>
      <c r="CU124" s="879"/>
      <c r="CV124" s="879"/>
      <c r="CW124" s="879"/>
      <c r="CX124" s="879"/>
      <c r="CY124" s="879"/>
      <c r="CZ124" s="879"/>
      <c r="DA124" s="879"/>
      <c r="DB124" s="879"/>
      <c r="DC124" s="879"/>
      <c r="DD124" s="879"/>
      <c r="DE124" s="879"/>
      <c r="DF124" s="880"/>
      <c r="DG124" s="802">
        <v>684475</v>
      </c>
      <c r="DH124" s="803"/>
      <c r="DI124" s="803"/>
      <c r="DJ124" s="803"/>
      <c r="DK124" s="804"/>
      <c r="DL124" s="805">
        <v>508628</v>
      </c>
      <c r="DM124" s="803"/>
      <c r="DN124" s="803"/>
      <c r="DO124" s="803"/>
      <c r="DP124" s="804"/>
      <c r="DQ124" s="805">
        <v>419243</v>
      </c>
      <c r="DR124" s="803"/>
      <c r="DS124" s="803"/>
      <c r="DT124" s="803"/>
      <c r="DU124" s="804"/>
      <c r="DV124" s="891">
        <v>0.5</v>
      </c>
      <c r="DW124" s="892"/>
      <c r="DX124" s="892"/>
      <c r="DY124" s="892"/>
      <c r="DZ124" s="893"/>
    </row>
    <row r="125" spans="1:130" s="246" customFormat="1" ht="26.25" customHeight="1" x14ac:dyDescent="0.2">
      <c r="A125" s="860"/>
      <c r="B125" s="861"/>
      <c r="C125" s="864" t="s">
        <v>442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112</v>
      </c>
      <c r="AB125" s="820"/>
      <c r="AC125" s="820"/>
      <c r="AD125" s="820"/>
      <c r="AE125" s="821"/>
      <c r="AF125" s="822" t="s">
        <v>112</v>
      </c>
      <c r="AG125" s="820"/>
      <c r="AH125" s="820"/>
      <c r="AI125" s="820"/>
      <c r="AJ125" s="821"/>
      <c r="AK125" s="822" t="s">
        <v>112</v>
      </c>
      <c r="AL125" s="820"/>
      <c r="AM125" s="820"/>
      <c r="AN125" s="820"/>
      <c r="AO125" s="821"/>
      <c r="AP125" s="867" t="s">
        <v>112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455</v>
      </c>
      <c r="CL125" s="895"/>
      <c r="CM125" s="895"/>
      <c r="CN125" s="895"/>
      <c r="CO125" s="896"/>
      <c r="CP125" s="903" t="s">
        <v>456</v>
      </c>
      <c r="CQ125" s="850"/>
      <c r="CR125" s="850"/>
      <c r="CS125" s="850"/>
      <c r="CT125" s="850"/>
      <c r="CU125" s="850"/>
      <c r="CV125" s="850"/>
      <c r="CW125" s="850"/>
      <c r="CX125" s="850"/>
      <c r="CY125" s="850"/>
      <c r="CZ125" s="850"/>
      <c r="DA125" s="850"/>
      <c r="DB125" s="850"/>
      <c r="DC125" s="850"/>
      <c r="DD125" s="850"/>
      <c r="DE125" s="850"/>
      <c r="DF125" s="851"/>
      <c r="DG125" s="904" t="s">
        <v>112</v>
      </c>
      <c r="DH125" s="885"/>
      <c r="DI125" s="885"/>
      <c r="DJ125" s="885"/>
      <c r="DK125" s="885"/>
      <c r="DL125" s="885" t="s">
        <v>112</v>
      </c>
      <c r="DM125" s="885"/>
      <c r="DN125" s="885"/>
      <c r="DO125" s="885"/>
      <c r="DP125" s="885"/>
      <c r="DQ125" s="885" t="s">
        <v>112</v>
      </c>
      <c r="DR125" s="885"/>
      <c r="DS125" s="885"/>
      <c r="DT125" s="885"/>
      <c r="DU125" s="885"/>
      <c r="DV125" s="886" t="s">
        <v>112</v>
      </c>
      <c r="DW125" s="886"/>
      <c r="DX125" s="886"/>
      <c r="DY125" s="886"/>
      <c r="DZ125" s="887"/>
    </row>
    <row r="126" spans="1:130" s="246" customFormat="1" ht="26.25" customHeight="1" thickBot="1" x14ac:dyDescent="0.25">
      <c r="A126" s="860"/>
      <c r="B126" s="861"/>
      <c r="C126" s="864" t="s">
        <v>444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112</v>
      </c>
      <c r="AB126" s="820"/>
      <c r="AC126" s="820"/>
      <c r="AD126" s="820"/>
      <c r="AE126" s="821"/>
      <c r="AF126" s="822" t="s">
        <v>112</v>
      </c>
      <c r="AG126" s="820"/>
      <c r="AH126" s="820"/>
      <c r="AI126" s="820"/>
      <c r="AJ126" s="821"/>
      <c r="AK126" s="822" t="s">
        <v>112</v>
      </c>
      <c r="AL126" s="820"/>
      <c r="AM126" s="820"/>
      <c r="AN126" s="820"/>
      <c r="AO126" s="821"/>
      <c r="AP126" s="867" t="s">
        <v>112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7" t="s">
        <v>457</v>
      </c>
      <c r="CQ126" s="790"/>
      <c r="CR126" s="790"/>
      <c r="CS126" s="790"/>
      <c r="CT126" s="790"/>
      <c r="CU126" s="790"/>
      <c r="CV126" s="790"/>
      <c r="CW126" s="790"/>
      <c r="CX126" s="790"/>
      <c r="CY126" s="790"/>
      <c r="CZ126" s="790"/>
      <c r="DA126" s="790"/>
      <c r="DB126" s="790"/>
      <c r="DC126" s="790"/>
      <c r="DD126" s="790"/>
      <c r="DE126" s="790"/>
      <c r="DF126" s="791"/>
      <c r="DG126" s="829" t="s">
        <v>112</v>
      </c>
      <c r="DH126" s="830"/>
      <c r="DI126" s="830"/>
      <c r="DJ126" s="830"/>
      <c r="DK126" s="830"/>
      <c r="DL126" s="830" t="s">
        <v>112</v>
      </c>
      <c r="DM126" s="830"/>
      <c r="DN126" s="830"/>
      <c r="DO126" s="830"/>
      <c r="DP126" s="830"/>
      <c r="DQ126" s="830" t="s">
        <v>112</v>
      </c>
      <c r="DR126" s="830"/>
      <c r="DS126" s="830"/>
      <c r="DT126" s="830"/>
      <c r="DU126" s="830"/>
      <c r="DV126" s="836" t="s">
        <v>112</v>
      </c>
      <c r="DW126" s="836"/>
      <c r="DX126" s="836"/>
      <c r="DY126" s="836"/>
      <c r="DZ126" s="837"/>
    </row>
    <row r="127" spans="1:130" s="246" customFormat="1" ht="26.25" customHeight="1" x14ac:dyDescent="0.2">
      <c r="A127" s="862"/>
      <c r="B127" s="863"/>
      <c r="C127" s="881" t="s">
        <v>458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209121</v>
      </c>
      <c r="AB127" s="820"/>
      <c r="AC127" s="820"/>
      <c r="AD127" s="820"/>
      <c r="AE127" s="821"/>
      <c r="AF127" s="822">
        <v>197453</v>
      </c>
      <c r="AG127" s="820"/>
      <c r="AH127" s="820"/>
      <c r="AI127" s="820"/>
      <c r="AJ127" s="821"/>
      <c r="AK127" s="822">
        <v>174309</v>
      </c>
      <c r="AL127" s="820"/>
      <c r="AM127" s="820"/>
      <c r="AN127" s="820"/>
      <c r="AO127" s="821"/>
      <c r="AP127" s="867">
        <v>0.2</v>
      </c>
      <c r="AQ127" s="868"/>
      <c r="AR127" s="868"/>
      <c r="AS127" s="868"/>
      <c r="AT127" s="869"/>
      <c r="AU127" s="282"/>
      <c r="AV127" s="282"/>
      <c r="AW127" s="282"/>
      <c r="AX127" s="884" t="s">
        <v>459</v>
      </c>
      <c r="AY127" s="854"/>
      <c r="AZ127" s="854"/>
      <c r="BA127" s="854"/>
      <c r="BB127" s="854"/>
      <c r="BC127" s="854"/>
      <c r="BD127" s="854"/>
      <c r="BE127" s="855"/>
      <c r="BF127" s="853" t="s">
        <v>460</v>
      </c>
      <c r="BG127" s="854"/>
      <c r="BH127" s="854"/>
      <c r="BI127" s="854"/>
      <c r="BJ127" s="854"/>
      <c r="BK127" s="854"/>
      <c r="BL127" s="855"/>
      <c r="BM127" s="853" t="s">
        <v>461</v>
      </c>
      <c r="BN127" s="854"/>
      <c r="BO127" s="854"/>
      <c r="BP127" s="854"/>
      <c r="BQ127" s="854"/>
      <c r="BR127" s="854"/>
      <c r="BS127" s="855"/>
      <c r="BT127" s="853" t="s">
        <v>462</v>
      </c>
      <c r="BU127" s="854"/>
      <c r="BV127" s="854"/>
      <c r="BW127" s="854"/>
      <c r="BX127" s="854"/>
      <c r="BY127" s="854"/>
      <c r="BZ127" s="856"/>
      <c r="CA127" s="282"/>
      <c r="CB127" s="282"/>
      <c r="CC127" s="282"/>
      <c r="CD127" s="283"/>
      <c r="CE127" s="283"/>
      <c r="CF127" s="283"/>
      <c r="CG127" s="280"/>
      <c r="CH127" s="280"/>
      <c r="CI127" s="280"/>
      <c r="CJ127" s="281"/>
      <c r="CK127" s="897"/>
      <c r="CL127" s="898"/>
      <c r="CM127" s="898"/>
      <c r="CN127" s="898"/>
      <c r="CO127" s="899"/>
      <c r="CP127" s="857" t="s">
        <v>463</v>
      </c>
      <c r="CQ127" s="790"/>
      <c r="CR127" s="790"/>
      <c r="CS127" s="790"/>
      <c r="CT127" s="790"/>
      <c r="CU127" s="790"/>
      <c r="CV127" s="790"/>
      <c r="CW127" s="790"/>
      <c r="CX127" s="790"/>
      <c r="CY127" s="790"/>
      <c r="CZ127" s="790"/>
      <c r="DA127" s="790"/>
      <c r="DB127" s="790"/>
      <c r="DC127" s="790"/>
      <c r="DD127" s="790"/>
      <c r="DE127" s="790"/>
      <c r="DF127" s="791"/>
      <c r="DG127" s="829" t="s">
        <v>112</v>
      </c>
      <c r="DH127" s="830"/>
      <c r="DI127" s="830"/>
      <c r="DJ127" s="830"/>
      <c r="DK127" s="830"/>
      <c r="DL127" s="830" t="s">
        <v>112</v>
      </c>
      <c r="DM127" s="830"/>
      <c r="DN127" s="830"/>
      <c r="DO127" s="830"/>
      <c r="DP127" s="830"/>
      <c r="DQ127" s="830" t="s">
        <v>112</v>
      </c>
      <c r="DR127" s="830"/>
      <c r="DS127" s="830"/>
      <c r="DT127" s="830"/>
      <c r="DU127" s="830"/>
      <c r="DV127" s="836" t="s">
        <v>112</v>
      </c>
      <c r="DW127" s="836"/>
      <c r="DX127" s="836"/>
      <c r="DY127" s="836"/>
      <c r="DZ127" s="837"/>
    </row>
    <row r="128" spans="1:130" s="246" customFormat="1" ht="26.25" customHeight="1" thickBot="1" x14ac:dyDescent="0.25">
      <c r="A128" s="838" t="s">
        <v>464</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465</v>
      </c>
      <c r="X128" s="840"/>
      <c r="Y128" s="840"/>
      <c r="Z128" s="841"/>
      <c r="AA128" s="842">
        <v>5378059</v>
      </c>
      <c r="AB128" s="843"/>
      <c r="AC128" s="843"/>
      <c r="AD128" s="843"/>
      <c r="AE128" s="844"/>
      <c r="AF128" s="845">
        <v>4560536</v>
      </c>
      <c r="AG128" s="843"/>
      <c r="AH128" s="843"/>
      <c r="AI128" s="843"/>
      <c r="AJ128" s="844"/>
      <c r="AK128" s="845">
        <v>4203451</v>
      </c>
      <c r="AL128" s="843"/>
      <c r="AM128" s="843"/>
      <c r="AN128" s="843"/>
      <c r="AO128" s="844"/>
      <c r="AP128" s="846"/>
      <c r="AQ128" s="847"/>
      <c r="AR128" s="847"/>
      <c r="AS128" s="847"/>
      <c r="AT128" s="848"/>
      <c r="AU128" s="282"/>
      <c r="AV128" s="282"/>
      <c r="AW128" s="282"/>
      <c r="AX128" s="849" t="s">
        <v>466</v>
      </c>
      <c r="AY128" s="850"/>
      <c r="AZ128" s="850"/>
      <c r="BA128" s="850"/>
      <c r="BB128" s="850"/>
      <c r="BC128" s="850"/>
      <c r="BD128" s="850"/>
      <c r="BE128" s="851"/>
      <c r="BF128" s="826" t="s">
        <v>112</v>
      </c>
      <c r="BG128" s="827"/>
      <c r="BH128" s="827"/>
      <c r="BI128" s="827"/>
      <c r="BJ128" s="827"/>
      <c r="BK128" s="827"/>
      <c r="BL128" s="852"/>
      <c r="BM128" s="826">
        <v>11.25</v>
      </c>
      <c r="BN128" s="827"/>
      <c r="BO128" s="827"/>
      <c r="BP128" s="827"/>
      <c r="BQ128" s="827"/>
      <c r="BR128" s="827"/>
      <c r="BS128" s="852"/>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31" t="s">
        <v>467</v>
      </c>
      <c r="CQ128" s="768"/>
      <c r="CR128" s="768"/>
      <c r="CS128" s="768"/>
      <c r="CT128" s="768"/>
      <c r="CU128" s="768"/>
      <c r="CV128" s="768"/>
      <c r="CW128" s="768"/>
      <c r="CX128" s="768"/>
      <c r="CY128" s="768"/>
      <c r="CZ128" s="768"/>
      <c r="DA128" s="768"/>
      <c r="DB128" s="768"/>
      <c r="DC128" s="768"/>
      <c r="DD128" s="768"/>
      <c r="DE128" s="768"/>
      <c r="DF128" s="769"/>
      <c r="DG128" s="832">
        <v>187343</v>
      </c>
      <c r="DH128" s="833"/>
      <c r="DI128" s="833"/>
      <c r="DJ128" s="833"/>
      <c r="DK128" s="833"/>
      <c r="DL128" s="833">
        <v>137662</v>
      </c>
      <c r="DM128" s="833"/>
      <c r="DN128" s="833"/>
      <c r="DO128" s="833"/>
      <c r="DP128" s="833"/>
      <c r="DQ128" s="833">
        <v>97599</v>
      </c>
      <c r="DR128" s="833"/>
      <c r="DS128" s="833"/>
      <c r="DT128" s="833"/>
      <c r="DU128" s="833"/>
      <c r="DV128" s="834">
        <v>0.1</v>
      </c>
      <c r="DW128" s="834"/>
      <c r="DX128" s="834"/>
      <c r="DY128" s="834"/>
      <c r="DZ128" s="835"/>
    </row>
    <row r="129" spans="1:131" s="246" customFormat="1" ht="26.25" customHeight="1" x14ac:dyDescent="0.2">
      <c r="A129" s="814" t="s">
        <v>90</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468</v>
      </c>
      <c r="X129" s="817"/>
      <c r="Y129" s="817"/>
      <c r="Z129" s="818"/>
      <c r="AA129" s="819">
        <v>100027684</v>
      </c>
      <c r="AB129" s="820"/>
      <c r="AC129" s="820"/>
      <c r="AD129" s="820"/>
      <c r="AE129" s="821"/>
      <c r="AF129" s="822">
        <v>100779724</v>
      </c>
      <c r="AG129" s="820"/>
      <c r="AH129" s="820"/>
      <c r="AI129" s="820"/>
      <c r="AJ129" s="821"/>
      <c r="AK129" s="822">
        <v>101600797</v>
      </c>
      <c r="AL129" s="820"/>
      <c r="AM129" s="820"/>
      <c r="AN129" s="820"/>
      <c r="AO129" s="821"/>
      <c r="AP129" s="823"/>
      <c r="AQ129" s="824"/>
      <c r="AR129" s="824"/>
      <c r="AS129" s="824"/>
      <c r="AT129" s="825"/>
      <c r="AU129" s="284"/>
      <c r="AV129" s="284"/>
      <c r="AW129" s="284"/>
      <c r="AX129" s="789" t="s">
        <v>469</v>
      </c>
      <c r="AY129" s="790"/>
      <c r="AZ129" s="790"/>
      <c r="BA129" s="790"/>
      <c r="BB129" s="790"/>
      <c r="BC129" s="790"/>
      <c r="BD129" s="790"/>
      <c r="BE129" s="791"/>
      <c r="BF129" s="809" t="s">
        <v>112</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470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471</v>
      </c>
      <c r="X130" s="817"/>
      <c r="Y130" s="817"/>
      <c r="Z130" s="818"/>
      <c r="AA130" s="819">
        <v>13829362</v>
      </c>
      <c r="AB130" s="820"/>
      <c r="AC130" s="820"/>
      <c r="AD130" s="820"/>
      <c r="AE130" s="821"/>
      <c r="AF130" s="822">
        <v>13745072</v>
      </c>
      <c r="AG130" s="820"/>
      <c r="AH130" s="820"/>
      <c r="AI130" s="820"/>
      <c r="AJ130" s="821"/>
      <c r="AK130" s="822">
        <v>13860236</v>
      </c>
      <c r="AL130" s="820"/>
      <c r="AM130" s="820"/>
      <c r="AN130" s="820"/>
      <c r="AO130" s="821"/>
      <c r="AP130" s="823"/>
      <c r="AQ130" s="824"/>
      <c r="AR130" s="824"/>
      <c r="AS130" s="824"/>
      <c r="AT130" s="825"/>
      <c r="AU130" s="284"/>
      <c r="AV130" s="284"/>
      <c r="AW130" s="284"/>
      <c r="AX130" s="789" t="s">
        <v>472</v>
      </c>
      <c r="AY130" s="790"/>
      <c r="AZ130" s="790"/>
      <c r="BA130" s="790"/>
      <c r="BB130" s="790"/>
      <c r="BC130" s="790"/>
      <c r="BD130" s="790"/>
      <c r="BE130" s="791"/>
      <c r="BF130" s="792">
        <v>1.4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473</v>
      </c>
      <c r="X131" s="800"/>
      <c r="Y131" s="800"/>
      <c r="Z131" s="801"/>
      <c r="AA131" s="802">
        <v>86198322</v>
      </c>
      <c r="AB131" s="803"/>
      <c r="AC131" s="803"/>
      <c r="AD131" s="803"/>
      <c r="AE131" s="804"/>
      <c r="AF131" s="805">
        <v>87034652</v>
      </c>
      <c r="AG131" s="803"/>
      <c r="AH131" s="803"/>
      <c r="AI131" s="803"/>
      <c r="AJ131" s="804"/>
      <c r="AK131" s="805">
        <v>87740561</v>
      </c>
      <c r="AL131" s="803"/>
      <c r="AM131" s="803"/>
      <c r="AN131" s="803"/>
      <c r="AO131" s="804"/>
      <c r="AP131" s="806"/>
      <c r="AQ131" s="807"/>
      <c r="AR131" s="807"/>
      <c r="AS131" s="807"/>
      <c r="AT131" s="808"/>
      <c r="AU131" s="284"/>
      <c r="AV131" s="284"/>
      <c r="AW131" s="284"/>
      <c r="AX131" s="767" t="s">
        <v>474</v>
      </c>
      <c r="AY131" s="768"/>
      <c r="AZ131" s="768"/>
      <c r="BA131" s="768"/>
      <c r="BB131" s="768"/>
      <c r="BC131" s="768"/>
      <c r="BD131" s="768"/>
      <c r="BE131" s="769"/>
      <c r="BF131" s="770" t="s">
        <v>112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475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476</v>
      </c>
      <c r="W132" s="780"/>
      <c r="X132" s="780"/>
      <c r="Y132" s="780"/>
      <c r="Z132" s="781"/>
      <c r="AA132" s="782">
        <v>2.2658619739999999</v>
      </c>
      <c r="AB132" s="783"/>
      <c r="AC132" s="783"/>
      <c r="AD132" s="783"/>
      <c r="AE132" s="784"/>
      <c r="AF132" s="785">
        <v>1.01136614</v>
      </c>
      <c r="AG132" s="783"/>
      <c r="AH132" s="783"/>
      <c r="AI132" s="783"/>
      <c r="AJ132" s="784"/>
      <c r="AK132" s="785">
        <v>1.1519974209999999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477</v>
      </c>
      <c r="W133" s="759"/>
      <c r="X133" s="759"/>
      <c r="Y133" s="759"/>
      <c r="Z133" s="760"/>
      <c r="AA133" s="761">
        <v>3.3</v>
      </c>
      <c r="AB133" s="762"/>
      <c r="AC133" s="762"/>
      <c r="AD133" s="762"/>
      <c r="AE133" s="763"/>
      <c r="AF133" s="761">
        <v>2.1</v>
      </c>
      <c r="AG133" s="762"/>
      <c r="AH133" s="762"/>
      <c r="AI133" s="762"/>
      <c r="AJ133" s="763"/>
      <c r="AK133" s="761">
        <v>1.4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zwmgUEc4bMpNaRbXskm7mtpxF2/pBiBT+dcvVb7N5vMiq69gdJZ9Qka3letoKC8p0xcznC8hBTgMPyrvp7rOvQ==" saltValue="KR2g5mvY0mIt1+5onKqw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Q110"/>
  <sheetViews>
    <sheetView showGridLines="0" view="pageBreakPreview" topLeftCell="A52" zoomScale="70" zoomScaleNormal="85" zoomScaleSheetLayoutView="70" workbookViewId="0">
      <selection activeCell="AL95" sqref="AL95"/>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478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yxXt8MYPAPdOyCYxFVXKrRMvcvt84j9ZV0kPJSy1lBFD3UfqFXY4SOYVov/hZz3T5WKvt0n4fyCTN6BAo+/wjw==" saltValue="CEncZGzwI3FyVClQjh/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L103"/>
  <sheetViews>
    <sheetView showGridLines="0" topLeftCell="A46" zoomScaleNormal="100" zoomScaleSheetLayoutView="55" workbookViewId="0">
      <selection activeCell="DD73" sqref="DD73"/>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1JRR1s7qCfei3dF7Gj/6Qt4ee22CLIaVftwXcq/OcuqGDE5KVboiPzWfxlOrFgBIq0pgKCDeMNfamLlUVZ24A==" saltValue="r20SLSFl1OKwm43OxNVf8Q=="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Z74"/>
  <sheetViews>
    <sheetView showGridLines="0" view="pageBreakPreview" topLeftCell="A28" workbookViewId="0">
      <selection activeCell="DD73" sqref="DD73"/>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479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3" t="s">
        <v>481</v>
      </c>
      <c r="AP7" s="303"/>
      <c r="AQ7" s="304" t="s">
        <v>482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4"/>
      <c r="AP8" s="309" t="s">
        <v>483</v>
      </c>
      <c r="AQ8" s="310" t="s">
        <v>484</v>
      </c>
      <c r="AR8" s="311" t="s">
        <v>485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5" t="s">
        <v>486</v>
      </c>
      <c r="AL9" s="1186"/>
      <c r="AM9" s="1186"/>
      <c r="AN9" s="1187"/>
      <c r="AO9" s="312">
        <v>25015543</v>
      </c>
      <c r="AP9" s="312">
        <v>53229</v>
      </c>
      <c r="AQ9" s="313">
        <v>57923</v>
      </c>
      <c r="AR9" s="314">
        <v>-8.1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5" t="s">
        <v>487</v>
      </c>
      <c r="AL10" s="1186"/>
      <c r="AM10" s="1186"/>
      <c r="AN10" s="1187"/>
      <c r="AO10" s="315">
        <v>2513845</v>
      </c>
      <c r="AP10" s="315">
        <v>5349</v>
      </c>
      <c r="AQ10" s="316">
        <v>2689</v>
      </c>
      <c r="AR10" s="317">
        <v>98.9</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5" t="s">
        <v>488</v>
      </c>
      <c r="AL11" s="1186"/>
      <c r="AM11" s="1186"/>
      <c r="AN11" s="1187"/>
      <c r="AO11" s="315">
        <v>4014426</v>
      </c>
      <c r="AP11" s="315">
        <v>8542</v>
      </c>
      <c r="AQ11" s="316">
        <v>1561</v>
      </c>
      <c r="AR11" s="317">
        <v>447.2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5" t="s">
        <v>489</v>
      </c>
      <c r="AL12" s="1186"/>
      <c r="AM12" s="1186"/>
      <c r="AN12" s="1187"/>
      <c r="AO12" s="315">
        <v>639579</v>
      </c>
      <c r="AP12" s="315">
        <v>1361</v>
      </c>
      <c r="AQ12" s="316">
        <v>539</v>
      </c>
      <c r="AR12" s="317">
        <v>152.5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5" t="s">
        <v>490</v>
      </c>
      <c r="AL13" s="1186"/>
      <c r="AM13" s="1186"/>
      <c r="AN13" s="1187"/>
      <c r="AO13" s="315" t="s">
        <v>491</v>
      </c>
      <c r="AP13" s="315" t="s">
        <v>491</v>
      </c>
      <c r="AQ13" s="316">
        <v>13</v>
      </c>
      <c r="AR13" s="317" t="s">
        <v>491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5" t="s">
        <v>492</v>
      </c>
      <c r="AL14" s="1186"/>
      <c r="AM14" s="1186"/>
      <c r="AN14" s="1187"/>
      <c r="AO14" s="315">
        <v>1220747</v>
      </c>
      <c r="AP14" s="315">
        <v>2598</v>
      </c>
      <c r="AQ14" s="316">
        <v>1886</v>
      </c>
      <c r="AR14" s="317">
        <v>37.799999999999997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493</v>
      </c>
      <c r="AL15" s="1186"/>
      <c r="AM15" s="1186"/>
      <c r="AN15" s="1187"/>
      <c r="AO15" s="315">
        <v>851216</v>
      </c>
      <c r="AP15" s="315">
        <v>1811</v>
      </c>
      <c r="AQ15" s="316">
        <v>1251</v>
      </c>
      <c r="AR15" s="317">
        <v>44.8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8" t="s">
        <v>494</v>
      </c>
      <c r="AL16" s="1189"/>
      <c r="AM16" s="1189"/>
      <c r="AN16" s="1190"/>
      <c r="AO16" s="315">
        <v>-1991154</v>
      </c>
      <c r="AP16" s="315">
        <v>-4237</v>
      </c>
      <c r="AQ16" s="316">
        <v>-4255</v>
      </c>
      <c r="AR16" s="317">
        <v>-0.4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8" t="s">
        <v>169</v>
      </c>
      <c r="AL17" s="1189"/>
      <c r="AM17" s="1189"/>
      <c r="AN17" s="1190"/>
      <c r="AO17" s="315">
        <v>32264202</v>
      </c>
      <c r="AP17" s="315">
        <v>68653</v>
      </c>
      <c r="AQ17" s="316">
        <v>61607</v>
      </c>
      <c r="AR17" s="317">
        <v>11.4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496</v>
      </c>
      <c r="AP20" s="323" t="s">
        <v>497</v>
      </c>
      <c r="AQ20" s="324" t="s">
        <v>498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1" t="s">
        <v>499</v>
      </c>
      <c r="AL21" s="1192"/>
      <c r="AM21" s="1192"/>
      <c r="AN21" s="1193"/>
      <c r="AO21" s="327">
        <v>5.93</v>
      </c>
      <c r="AP21" s="328">
        <v>6.25</v>
      </c>
      <c r="AQ21" s="329">
        <v>-0.32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1" t="s">
        <v>500</v>
      </c>
      <c r="AL22" s="1192"/>
      <c r="AM22" s="1192"/>
      <c r="AN22" s="1193"/>
      <c r="AO22" s="332">
        <v>100.9</v>
      </c>
      <c r="AP22" s="333">
        <v>100</v>
      </c>
      <c r="AQ22" s="334">
        <v>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501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502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3" t="s">
        <v>481</v>
      </c>
      <c r="AP30" s="303"/>
      <c r="AQ30" s="304" t="s">
        <v>482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4"/>
      <c r="AP31" s="309" t="s">
        <v>483</v>
      </c>
      <c r="AQ31" s="310" t="s">
        <v>484</v>
      </c>
      <c r="AR31" s="311" t="s">
        <v>485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69" t="s">
        <v>504</v>
      </c>
      <c r="AL32" s="1170"/>
      <c r="AM32" s="1170"/>
      <c r="AN32" s="1171"/>
      <c r="AO32" s="342">
        <v>14811665</v>
      </c>
      <c r="AP32" s="342">
        <v>31517</v>
      </c>
      <c r="AQ32" s="343">
        <v>37305</v>
      </c>
      <c r="AR32" s="344">
        <v>-15.5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69" t="s">
        <v>505</v>
      </c>
      <c r="AL33" s="1170"/>
      <c r="AM33" s="1170"/>
      <c r="AN33" s="1171"/>
      <c r="AO33" s="342" t="s">
        <v>491</v>
      </c>
      <c r="AP33" s="342" t="s">
        <v>491</v>
      </c>
      <c r="AQ33" s="343">
        <v>4</v>
      </c>
      <c r="AR33" s="344" t="s">
        <v>491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69" t="s">
        <v>506</v>
      </c>
      <c r="AL34" s="1170"/>
      <c r="AM34" s="1170"/>
      <c r="AN34" s="1171"/>
      <c r="AO34" s="342" t="s">
        <v>491</v>
      </c>
      <c r="AP34" s="342" t="s">
        <v>491</v>
      </c>
      <c r="AQ34" s="343">
        <v>89</v>
      </c>
      <c r="AR34" s="344" t="s">
        <v>491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69" t="s">
        <v>570</v>
      </c>
      <c r="AL35" s="1170"/>
      <c r="AM35" s="1170"/>
      <c r="AN35" s="1171"/>
      <c r="AO35" s="342">
        <v>3678306</v>
      </c>
      <c r="AP35" s="342">
        <v>7827</v>
      </c>
      <c r="AQ35" s="343">
        <v>9317</v>
      </c>
      <c r="AR35" s="344">
        <v>-16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69" t="s">
        <v>571</v>
      </c>
      <c r="AL36" s="1170"/>
      <c r="AM36" s="1170"/>
      <c r="AN36" s="1171"/>
      <c r="AO36" s="342">
        <v>410176</v>
      </c>
      <c r="AP36" s="342">
        <v>873</v>
      </c>
      <c r="AQ36" s="343">
        <v>337</v>
      </c>
      <c r="AR36" s="344">
        <v>159.1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69" t="s">
        <v>572</v>
      </c>
      <c r="AL37" s="1170"/>
      <c r="AM37" s="1170"/>
      <c r="AN37" s="1171"/>
      <c r="AO37" s="342">
        <v>174309</v>
      </c>
      <c r="AP37" s="342">
        <v>371</v>
      </c>
      <c r="AQ37" s="343">
        <v>969</v>
      </c>
      <c r="AR37" s="344">
        <v>-61.7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2" t="s">
        <v>507</v>
      </c>
      <c r="AL38" s="1173"/>
      <c r="AM38" s="1173"/>
      <c r="AN38" s="1174"/>
      <c r="AO38" s="345" t="s">
        <v>491</v>
      </c>
      <c r="AP38" s="345" t="s">
        <v>491</v>
      </c>
      <c r="AQ38" s="346">
        <v>1</v>
      </c>
      <c r="AR38" s="334" t="s">
        <v>491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2" t="s">
        <v>508</v>
      </c>
      <c r="AL39" s="1173"/>
      <c r="AM39" s="1173"/>
      <c r="AN39" s="1174"/>
      <c r="AO39" s="342">
        <v>-4203451</v>
      </c>
      <c r="AP39" s="342">
        <v>-8944</v>
      </c>
      <c r="AQ39" s="343">
        <v>-8362</v>
      </c>
      <c r="AR39" s="344">
        <v>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69" t="s">
        <v>509</v>
      </c>
      <c r="AL40" s="1170"/>
      <c r="AM40" s="1170"/>
      <c r="AN40" s="1171"/>
      <c r="AO40" s="342">
        <v>-13860236</v>
      </c>
      <c r="AP40" s="342">
        <v>-29492</v>
      </c>
      <c r="AQ40" s="343">
        <v>-29125</v>
      </c>
      <c r="AR40" s="344">
        <v>1.3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5" t="s">
        <v>281</v>
      </c>
      <c r="AL41" s="1176"/>
      <c r="AM41" s="1176"/>
      <c r="AN41" s="1177"/>
      <c r="AO41" s="342">
        <v>1010769</v>
      </c>
      <c r="AP41" s="342">
        <v>2151</v>
      </c>
      <c r="AQ41" s="343">
        <v>10534</v>
      </c>
      <c r="AR41" s="344">
        <v>-79.599999999999994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511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8" t="s">
        <v>481</v>
      </c>
      <c r="AN49" s="1180" t="s">
        <v>513</v>
      </c>
      <c r="AO49" s="1181"/>
      <c r="AP49" s="1181"/>
      <c r="AQ49" s="1181"/>
      <c r="AR49" s="118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9"/>
      <c r="AN50" s="358" t="s">
        <v>514</v>
      </c>
      <c r="AO50" s="359" t="s">
        <v>515</v>
      </c>
      <c r="AP50" s="360" t="s">
        <v>516</v>
      </c>
      <c r="AQ50" s="361" t="s">
        <v>517</v>
      </c>
      <c r="AR50" s="362" t="s">
        <v>518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519</v>
      </c>
      <c r="AL51" s="355"/>
      <c r="AM51" s="363">
        <v>12075869</v>
      </c>
      <c r="AN51" s="364">
        <v>25565</v>
      </c>
      <c r="AO51" s="365">
        <v>-10</v>
      </c>
      <c r="AP51" s="366">
        <v>51613</v>
      </c>
      <c r="AQ51" s="367">
        <v>8.3000000000000007</v>
      </c>
      <c r="AR51" s="368">
        <v>-18.3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520</v>
      </c>
      <c r="AM52" s="371">
        <v>7674944</v>
      </c>
      <c r="AN52" s="372">
        <v>16248</v>
      </c>
      <c r="AO52" s="373">
        <v>-9.6999999999999993</v>
      </c>
      <c r="AP52" s="374">
        <v>25872</v>
      </c>
      <c r="AQ52" s="375">
        <v>10.8</v>
      </c>
      <c r="AR52" s="376">
        <v>-20.5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521</v>
      </c>
      <c r="AL53" s="355"/>
      <c r="AM53" s="363">
        <v>14129606</v>
      </c>
      <c r="AN53" s="364">
        <v>29937</v>
      </c>
      <c r="AO53" s="365">
        <v>17.100000000000001</v>
      </c>
      <c r="AP53" s="366">
        <v>50880</v>
      </c>
      <c r="AQ53" s="367">
        <v>-1.4</v>
      </c>
      <c r="AR53" s="368">
        <v>18.5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520</v>
      </c>
      <c r="AM54" s="371">
        <v>9254076</v>
      </c>
      <c r="AN54" s="372">
        <v>19607</v>
      </c>
      <c r="AO54" s="373">
        <v>20.7</v>
      </c>
      <c r="AP54" s="374">
        <v>27819</v>
      </c>
      <c r="AQ54" s="375">
        <v>7.5</v>
      </c>
      <c r="AR54" s="376">
        <v>13.2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522</v>
      </c>
      <c r="AL55" s="355"/>
      <c r="AM55" s="363">
        <v>15338025</v>
      </c>
      <c r="AN55" s="364">
        <v>32541</v>
      </c>
      <c r="AO55" s="365">
        <v>8.6999999999999993</v>
      </c>
      <c r="AP55" s="366">
        <v>46395</v>
      </c>
      <c r="AQ55" s="367">
        <v>-8.8000000000000007</v>
      </c>
      <c r="AR55" s="368">
        <v>17.5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520</v>
      </c>
      <c r="AM56" s="371">
        <v>9295171</v>
      </c>
      <c r="AN56" s="372">
        <v>19721</v>
      </c>
      <c r="AO56" s="373">
        <v>0.6</v>
      </c>
      <c r="AP56" s="374">
        <v>26304</v>
      </c>
      <c r="AQ56" s="375">
        <v>-5.4</v>
      </c>
      <c r="AR56" s="376">
        <v>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523</v>
      </c>
      <c r="AL57" s="355"/>
      <c r="AM57" s="363">
        <v>19010798</v>
      </c>
      <c r="AN57" s="364">
        <v>40381</v>
      </c>
      <c r="AO57" s="365">
        <v>24.1</v>
      </c>
      <c r="AP57" s="366">
        <v>48088</v>
      </c>
      <c r="AQ57" s="367">
        <v>3.6</v>
      </c>
      <c r="AR57" s="368">
        <v>20.5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520</v>
      </c>
      <c r="AM58" s="371">
        <v>12223529</v>
      </c>
      <c r="AN58" s="372">
        <v>25964</v>
      </c>
      <c r="AO58" s="373">
        <v>31.7</v>
      </c>
      <c r="AP58" s="374">
        <v>25183</v>
      </c>
      <c r="AQ58" s="375">
        <v>-4.3</v>
      </c>
      <c r="AR58" s="376">
        <v>36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524</v>
      </c>
      <c r="AL59" s="355"/>
      <c r="AM59" s="363">
        <v>18488346</v>
      </c>
      <c r="AN59" s="364">
        <v>39340</v>
      </c>
      <c r="AO59" s="365">
        <v>-2.6</v>
      </c>
      <c r="AP59" s="366">
        <v>46457</v>
      </c>
      <c r="AQ59" s="367">
        <v>-3.4</v>
      </c>
      <c r="AR59" s="368">
        <v>0.8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520</v>
      </c>
      <c r="AM60" s="371">
        <v>12397904</v>
      </c>
      <c r="AN60" s="372">
        <v>26381</v>
      </c>
      <c r="AO60" s="373">
        <v>1.6</v>
      </c>
      <c r="AP60" s="374">
        <v>24020</v>
      </c>
      <c r="AQ60" s="375">
        <v>-4.5999999999999996</v>
      </c>
      <c r="AR60" s="376">
        <v>6.2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525</v>
      </c>
      <c r="AL61" s="377"/>
      <c r="AM61" s="378">
        <v>15808529</v>
      </c>
      <c r="AN61" s="379">
        <v>33553</v>
      </c>
      <c r="AO61" s="380">
        <v>7.5</v>
      </c>
      <c r="AP61" s="381">
        <v>48687</v>
      </c>
      <c r="AQ61" s="382">
        <v>-0.3</v>
      </c>
      <c r="AR61" s="368">
        <v>7.8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520</v>
      </c>
      <c r="AM62" s="371">
        <v>10169125</v>
      </c>
      <c r="AN62" s="372">
        <v>21584</v>
      </c>
      <c r="AO62" s="373">
        <v>9</v>
      </c>
      <c r="AP62" s="374">
        <v>25840</v>
      </c>
      <c r="AQ62" s="375">
        <v>0.8</v>
      </c>
      <c r="AR62" s="376">
        <v>8.1999999999999993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4Cu3suRSfvL+14fOtWMPuaw/bUX6i31SR+ycYhfcPjmrbOyB6fTfqKb+lluGzHh1wSRCgE3sp6OC9KksmcshTw==" saltValue="X05EI2p7E/+WHAs2xdNH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U132"/>
  <sheetViews>
    <sheetView showGridLines="0" topLeftCell="A77" zoomScale="70" zoomScaleNormal="70" zoomScaleSheetLayoutView="55" workbookViewId="0">
      <selection activeCell="DD73" sqref="DD73"/>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478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pOqejPSLBjaBdNIwgYdRn8lYUJZD352eB0JWBGAxdi/wPihdoi3v9p5XMkGNdOO9QyiW00ea97f7qJhs6Jww==" saltValue="YWWCqzHvcZMq7XvkO91a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topLeftCell="A34" zoomScale="70" zoomScaleNormal="70" zoomScaleSheetLayoutView="55" workbookViewId="0">
      <selection activeCell="AF79" sqref="AF79"/>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JQlIaI7Ncai77hEhRSrYx9qB4rKWhKtq4n7EqQm8Tol7A9DmwqqFPTV/+w43DAtFNLv5XfucqQg4nWwdm6hw==" saltValue="kVtO9F+FtkFU3CEffsZ7V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53"/>
  <sheetViews>
    <sheetView showGridLines="0" topLeftCell="A37" zoomScale="70" zoomScaleNormal="70" zoomScaleSheetLayoutView="100" workbookViewId="0">
      <selection activeCell="DD73" sqref="DD7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5</v>
      </c>
    </row>
    <row r="46" spans="2:10" ht="29.25" customHeight="1" thickBot="1" x14ac:dyDescent="0.25">
      <c r="B46" s="4" t="s">
        <v>0</v>
      </c>
      <c r="C46" s="5"/>
      <c r="D46" s="5"/>
      <c r="E46" s="6" t="s">
        <v>1</v>
      </c>
      <c r="F46" s="7" t="s">
        <v>527</v>
      </c>
      <c r="G46" s="8" t="s">
        <v>528</v>
      </c>
      <c r="H46" s="8" t="s">
        <v>529</v>
      </c>
      <c r="I46" s="8" t="s">
        <v>530</v>
      </c>
      <c r="J46" s="9" t="s">
        <v>531</v>
      </c>
    </row>
    <row r="47" spans="2:10" ht="57.75" customHeight="1" x14ac:dyDescent="0.2">
      <c r="B47" s="10"/>
      <c r="C47" s="1194" t="s">
        <v>2</v>
      </c>
      <c r="D47" s="1194"/>
      <c r="E47" s="1195"/>
      <c r="F47" s="11">
        <v>14.1</v>
      </c>
      <c r="G47" s="12">
        <v>16.350000000000001</v>
      </c>
      <c r="H47" s="12">
        <v>17.899999999999999</v>
      </c>
      <c r="I47" s="12">
        <v>19.510000000000002</v>
      </c>
      <c r="J47" s="13">
        <v>20.21</v>
      </c>
    </row>
    <row r="48" spans="2:10" ht="57.75" customHeight="1" x14ac:dyDescent="0.2">
      <c r="B48" s="14"/>
      <c r="C48" s="1196" t="s">
        <v>3</v>
      </c>
      <c r="D48" s="1196"/>
      <c r="E48" s="1197"/>
      <c r="F48" s="15">
        <v>4.0599999999999996</v>
      </c>
      <c r="G48" s="16">
        <v>3.21</v>
      </c>
      <c r="H48" s="16">
        <v>3.57</v>
      </c>
      <c r="I48" s="16">
        <v>3.75</v>
      </c>
      <c r="J48" s="17">
        <v>0.77</v>
      </c>
    </row>
    <row r="49" spans="2:10" ht="57.75" customHeight="1" thickBot="1" x14ac:dyDescent="0.25">
      <c r="B49" s="18"/>
      <c r="C49" s="1198" t="s">
        <v>4</v>
      </c>
      <c r="D49" s="1198"/>
      <c r="E49" s="1199"/>
      <c r="F49" s="19">
        <v>0.59</v>
      </c>
      <c r="G49" s="20">
        <v>2.16</v>
      </c>
      <c r="H49" s="20">
        <v>2.96</v>
      </c>
      <c r="I49" s="20">
        <v>2.97</v>
      </c>
      <c r="J49" s="21" t="s">
        <v>532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4MlaQOFDw4kaffiKIVDZXRJwWY6Gfml/9SHYEp4+J76SKVGAzy9O2Npe945x5OVS53gr2Y8zs/nYzxEECkFyQ==" saltValue="RkJILfnH1HDvMKdzkIuX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 </vt:lpstr>
      <vt:lpstr>実質公債費比率（分子）の構造 </vt:lpstr>
      <vt:lpstr>将来負担比率（分子）の構造 </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桒田　仁志</cp:lastModifiedBy>
  <cp:lastPrinted>2020-03-12T02:24:31Z</cp:lastPrinted>
  <dcterms:created xsi:type="dcterms:W3CDTF">2020-02-10T05:22:22Z</dcterms:created>
  <dcterms:modified xsi:type="dcterms:W3CDTF">2020-09-10T23:36:25Z</dcterms:modified>
  <cp:category/>
</cp:coreProperties>
</file>