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38640" windowHeight="21120" activeTab="1"/>
  </bookViews>
  <sheets>
    <sheet name="倍数算定用（入力）" sheetId="1" r:id="rId1"/>
    <sheet name="提出用" sheetId="4" r:id="rId2"/>
    <sheet name="指定数量リスト" sheetId="2" state="hidden" r:id="rId3"/>
    <sheet name="メッセージリスト" sheetId="3" state="hidden" r:id="rId4"/>
  </sheets>
  <definedNames>
    <definedName name="_xlnm.Print_Area" localSheetId="1">提出用!$A$3:$I$24</definedName>
    <definedName name="_xlnm.Print_Titles" localSheetId="1">提出用!$3:$4</definedName>
    <definedName name="_xlnm.Print_Titles" localSheetId="0">'倍数算定用（入力）'!$4:$5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4" l="1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C28" i="4"/>
  <c r="C29" i="4"/>
  <c r="F29" i="4" s="1"/>
  <c r="C30" i="4"/>
  <c r="C31" i="4"/>
  <c r="C32" i="4"/>
  <c r="C33" i="4"/>
  <c r="F33" i="4" s="1"/>
  <c r="C34" i="4"/>
  <c r="C35" i="4"/>
  <c r="C36" i="4"/>
  <c r="C37" i="4"/>
  <c r="F37" i="4" s="1"/>
  <c r="C38" i="4"/>
  <c r="C39" i="4"/>
  <c r="C40" i="4"/>
  <c r="C41" i="4"/>
  <c r="F41" i="4" s="1"/>
  <c r="C42" i="4"/>
  <c r="C43" i="4"/>
  <c r="C44" i="4"/>
  <c r="C45" i="4"/>
  <c r="F45" i="4" s="1"/>
  <c r="C46" i="4"/>
  <c r="C47" i="4"/>
  <c r="C48" i="4"/>
  <c r="C49" i="4"/>
  <c r="F49" i="4" s="1"/>
  <c r="C50" i="4"/>
  <c r="C51" i="4"/>
  <c r="C52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F28" i="4"/>
  <c r="F30" i="4"/>
  <c r="F31" i="4"/>
  <c r="F32" i="4"/>
  <c r="F34" i="4"/>
  <c r="F35" i="4"/>
  <c r="F36" i="4"/>
  <c r="F38" i="4"/>
  <c r="F39" i="4"/>
  <c r="F40" i="4"/>
  <c r="F42" i="4"/>
  <c r="F43" i="4"/>
  <c r="F44" i="4"/>
  <c r="F46" i="4"/>
  <c r="F47" i="4"/>
  <c r="F48" i="4"/>
  <c r="F50" i="4"/>
  <c r="F51" i="4"/>
  <c r="F52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A21" i="4"/>
  <c r="A22" i="4"/>
  <c r="A23" i="4"/>
  <c r="A24" i="4"/>
  <c r="A25" i="4"/>
  <c r="A26" i="4"/>
  <c r="A27" i="4"/>
  <c r="B21" i="4"/>
  <c r="B22" i="4"/>
  <c r="B23" i="4"/>
  <c r="B24" i="4"/>
  <c r="B25" i="4"/>
  <c r="B26" i="4"/>
  <c r="B27" i="4"/>
  <c r="C21" i="4"/>
  <c r="F21" i="4" s="1"/>
  <c r="C22" i="4"/>
  <c r="C23" i="4"/>
  <c r="F23" i="4" s="1"/>
  <c r="C24" i="4"/>
  <c r="C25" i="4"/>
  <c r="F25" i="4" s="1"/>
  <c r="C26" i="4"/>
  <c r="C27" i="4"/>
  <c r="F27" i="4" s="1"/>
  <c r="D21" i="4"/>
  <c r="D22" i="4"/>
  <c r="D23" i="4"/>
  <c r="D24" i="4"/>
  <c r="D25" i="4"/>
  <c r="D26" i="4"/>
  <c r="D27" i="4"/>
  <c r="E21" i="4"/>
  <c r="E22" i="4"/>
  <c r="E23" i="4"/>
  <c r="E24" i="4"/>
  <c r="E25" i="4"/>
  <c r="E26" i="4"/>
  <c r="E27" i="4"/>
  <c r="F22" i="4"/>
  <c r="F24" i="4"/>
  <c r="F26" i="4"/>
  <c r="G23" i="4"/>
  <c r="G24" i="4"/>
  <c r="G25" i="4"/>
  <c r="G26" i="4"/>
  <c r="G27" i="4"/>
  <c r="H23" i="4"/>
  <c r="H24" i="4"/>
  <c r="H25" i="4"/>
  <c r="H26" i="4"/>
  <c r="H27" i="4"/>
  <c r="I23" i="4"/>
  <c r="I24" i="4"/>
  <c r="I25" i="4"/>
  <c r="I26" i="4"/>
  <c r="I27" i="4"/>
  <c r="A18" i="4"/>
  <c r="A19" i="4"/>
  <c r="A20" i="4"/>
  <c r="B18" i="4"/>
  <c r="B19" i="4"/>
  <c r="B20" i="4"/>
  <c r="C18" i="4"/>
  <c r="C19" i="4"/>
  <c r="F19" i="4" s="1"/>
  <c r="C20" i="4"/>
  <c r="F20" i="4" s="1"/>
  <c r="D18" i="4"/>
  <c r="D19" i="4"/>
  <c r="D20" i="4"/>
  <c r="E18" i="4"/>
  <c r="E19" i="4"/>
  <c r="E20" i="4"/>
  <c r="F18" i="4"/>
  <c r="L6" i="1"/>
  <c r="G23" i="1"/>
  <c r="G22" i="4" s="1"/>
  <c r="H23" i="1"/>
  <c r="H22" i="4" s="1"/>
  <c r="I23" i="1"/>
  <c r="J23" i="1"/>
  <c r="K23" i="1"/>
  <c r="I22" i="4" s="1"/>
  <c r="L23" i="1"/>
  <c r="A14" i="4" l="1"/>
  <c r="A15" i="4"/>
  <c r="A16" i="4"/>
  <c r="A17" i="4"/>
  <c r="B17" i="4"/>
  <c r="C17" i="4"/>
  <c r="F17" i="4" s="1"/>
  <c r="D17" i="4"/>
  <c r="E17" i="4"/>
  <c r="B16" i="4"/>
  <c r="C16" i="4"/>
  <c r="F16" i="4" s="1"/>
  <c r="D16" i="4"/>
  <c r="E16" i="4"/>
  <c r="B15" i="4"/>
  <c r="C15" i="4"/>
  <c r="F15" i="4" s="1"/>
  <c r="D15" i="4"/>
  <c r="E15" i="4"/>
  <c r="A7" i="4"/>
  <c r="B7" i="4"/>
  <c r="C7" i="4"/>
  <c r="D7" i="4"/>
  <c r="E7" i="4"/>
  <c r="F7" i="4"/>
  <c r="A8" i="4"/>
  <c r="B8" i="4"/>
  <c r="C8" i="4"/>
  <c r="F8" i="4" s="1"/>
  <c r="D8" i="4"/>
  <c r="E8" i="4"/>
  <c r="A9" i="4"/>
  <c r="B9" i="4"/>
  <c r="C9" i="4"/>
  <c r="F9" i="4" s="1"/>
  <c r="D9" i="4"/>
  <c r="E9" i="4"/>
  <c r="A10" i="4"/>
  <c r="B10" i="4"/>
  <c r="C10" i="4"/>
  <c r="F10" i="4" s="1"/>
  <c r="D10" i="4"/>
  <c r="E10" i="4"/>
  <c r="A11" i="4"/>
  <c r="B11" i="4"/>
  <c r="C11" i="4"/>
  <c r="F11" i="4" s="1"/>
  <c r="D11" i="4"/>
  <c r="E11" i="4"/>
  <c r="A12" i="4"/>
  <c r="B12" i="4"/>
  <c r="C12" i="4"/>
  <c r="F12" i="4" s="1"/>
  <c r="D12" i="4"/>
  <c r="E12" i="4"/>
  <c r="A13" i="4"/>
  <c r="B13" i="4"/>
  <c r="C13" i="4"/>
  <c r="F13" i="4" s="1"/>
  <c r="D13" i="4"/>
  <c r="E13" i="4"/>
  <c r="B14" i="4"/>
  <c r="C14" i="4"/>
  <c r="F14" i="4" s="1"/>
  <c r="D14" i="4"/>
  <c r="E14" i="4"/>
  <c r="E6" i="4"/>
  <c r="G22" i="1" l="1"/>
  <c r="G21" i="4" s="1"/>
  <c r="H22" i="1"/>
  <c r="H21" i="4" s="1"/>
  <c r="I22" i="1"/>
  <c r="J22" i="1"/>
  <c r="K22" i="1"/>
  <c r="I21" i="4" s="1"/>
  <c r="L22" i="1"/>
  <c r="G21" i="1"/>
  <c r="G20" i="4" s="1"/>
  <c r="H21" i="1"/>
  <c r="H20" i="4" s="1"/>
  <c r="I21" i="1"/>
  <c r="J21" i="1"/>
  <c r="K21" i="1"/>
  <c r="I20" i="4" s="1"/>
  <c r="L21" i="1"/>
  <c r="G20" i="1"/>
  <c r="G19" i="4" s="1"/>
  <c r="H20" i="1"/>
  <c r="H19" i="4" s="1"/>
  <c r="I20" i="1"/>
  <c r="J20" i="1"/>
  <c r="K20" i="1"/>
  <c r="I19" i="4" s="1"/>
  <c r="L20" i="1"/>
  <c r="G19" i="1"/>
  <c r="G18" i="4" s="1"/>
  <c r="H19" i="1"/>
  <c r="H18" i="4" s="1"/>
  <c r="I19" i="1"/>
  <c r="J19" i="1"/>
  <c r="K19" i="1"/>
  <c r="I18" i="4" s="1"/>
  <c r="L19" i="1"/>
  <c r="G18" i="1"/>
  <c r="G17" i="4" s="1"/>
  <c r="H18" i="1"/>
  <c r="H17" i="4" s="1"/>
  <c r="I18" i="1"/>
  <c r="J18" i="1"/>
  <c r="K18" i="1"/>
  <c r="I17" i="4" s="1"/>
  <c r="L18" i="1"/>
  <c r="G17" i="1"/>
  <c r="G16" i="4" s="1"/>
  <c r="H17" i="1"/>
  <c r="H16" i="4" s="1"/>
  <c r="I17" i="1"/>
  <c r="J17" i="1"/>
  <c r="K17" i="1"/>
  <c r="I16" i="4" s="1"/>
  <c r="L17" i="1"/>
  <c r="B6" i="4" l="1"/>
  <c r="E5" i="4"/>
  <c r="D6" i="4"/>
  <c r="C6" i="4"/>
  <c r="F6" i="4" s="1"/>
  <c r="D5" i="4"/>
  <c r="C5" i="4"/>
  <c r="F5" i="4" s="1"/>
  <c r="B5" i="4"/>
  <c r="A5" i="4"/>
  <c r="A6" i="4"/>
  <c r="L7" i="1" l="1"/>
  <c r="G16" i="1"/>
  <c r="G15" i="4" s="1"/>
  <c r="G15" i="1"/>
  <c r="G14" i="4" s="1"/>
  <c r="G14" i="1"/>
  <c r="G13" i="4" s="1"/>
  <c r="H16" i="1"/>
  <c r="H15" i="4" s="1"/>
  <c r="H15" i="1"/>
  <c r="H14" i="4" s="1"/>
  <c r="H14" i="1"/>
  <c r="H13" i="4" s="1"/>
  <c r="I7" i="1" l="1"/>
  <c r="H7" i="1" s="1"/>
  <c r="H6" i="4" s="1"/>
  <c r="I8" i="1"/>
  <c r="H8" i="1" s="1"/>
  <c r="H7" i="4" s="1"/>
  <c r="I9" i="1"/>
  <c r="H9" i="1" s="1"/>
  <c r="H8" i="4" s="1"/>
  <c r="I10" i="1"/>
  <c r="H10" i="1" s="1"/>
  <c r="H9" i="4" s="1"/>
  <c r="I11" i="1"/>
  <c r="H11" i="1" s="1"/>
  <c r="H10" i="4" s="1"/>
  <c r="I12" i="1"/>
  <c r="H12" i="1" s="1"/>
  <c r="H11" i="4" s="1"/>
  <c r="I13" i="1"/>
  <c r="H13" i="1" s="1"/>
  <c r="H12" i="4" s="1"/>
  <c r="I14" i="1"/>
  <c r="I15" i="1"/>
  <c r="I16" i="1"/>
  <c r="I6" i="1"/>
  <c r="H6" i="1" s="1"/>
  <c r="H5" i="4" s="1"/>
  <c r="G7" i="1" l="1"/>
  <c r="G6" i="4" s="1"/>
  <c r="L8" i="1"/>
  <c r="L9" i="1"/>
  <c r="L10" i="1"/>
  <c r="L11" i="1"/>
  <c r="L12" i="1"/>
  <c r="L13" i="1"/>
  <c r="L14" i="1"/>
  <c r="K14" i="1" s="1"/>
  <c r="I13" i="4" s="1"/>
  <c r="L15" i="1"/>
  <c r="K15" i="1" s="1"/>
  <c r="I14" i="4" s="1"/>
  <c r="L16" i="1"/>
  <c r="K16" i="1" s="1"/>
  <c r="I15" i="4" s="1"/>
  <c r="G13" i="1" l="1"/>
  <c r="G12" i="4" s="1"/>
  <c r="G12" i="1"/>
  <c r="G11" i="4" s="1"/>
  <c r="G11" i="1"/>
  <c r="G10" i="4" s="1"/>
  <c r="G10" i="1"/>
  <c r="G9" i="4" s="1"/>
  <c r="G8" i="1"/>
  <c r="G7" i="4" s="1"/>
  <c r="G9" i="1"/>
  <c r="G8" i="4" s="1"/>
  <c r="G6" i="1"/>
  <c r="J10" i="1"/>
  <c r="J11" i="1"/>
  <c r="J12" i="1"/>
  <c r="J14" i="1"/>
  <c r="J15" i="1"/>
  <c r="J16" i="1"/>
  <c r="K13" i="1" l="1"/>
  <c r="K12" i="1"/>
  <c r="I11" i="4" s="1"/>
  <c r="K11" i="1"/>
  <c r="I10" i="4" s="1"/>
  <c r="K10" i="1"/>
  <c r="I9" i="4" s="1"/>
  <c r="K8" i="1"/>
  <c r="I7" i="4" s="1"/>
  <c r="K6" i="1"/>
  <c r="B1" i="1" s="1"/>
  <c r="G5" i="4"/>
  <c r="K9" i="1"/>
  <c r="I8" i="4" s="1"/>
  <c r="K7" i="1"/>
  <c r="J9" i="1"/>
  <c r="J8" i="1"/>
  <c r="I12" i="4" l="1"/>
  <c r="J13" i="1"/>
  <c r="I5" i="4"/>
  <c r="I6" i="4"/>
  <c r="J7" i="1"/>
  <c r="J6" i="1" l="1"/>
  <c r="J1" i="1" s="1"/>
  <c r="B2" i="1" l="1"/>
</calcChain>
</file>

<file path=xl/comments1.xml><?xml version="1.0" encoding="utf-8"?>
<comments xmlns="http://schemas.openxmlformats.org/spreadsheetml/2006/main">
  <authors>
    <author>作成者</author>
  </authors>
  <commentList>
    <comment ref="A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安全データシート等を参照し物品名を入力してください。
</t>
        </r>
      </text>
    </commen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安全データシートや危険物の容器に記載のラベル等を確認し，プルダウンから選択してください。</t>
        </r>
      </text>
    </commen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一個あたりの危険物の量を入力しください。
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危険物の単位（ℓ，ｋｇ）をプルダウンから選択しください。
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個数を入力してください。</t>
        </r>
      </text>
    </commen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第４類で単位が㎏の場合は，比重を入力してください。
</t>
        </r>
      </text>
    </commen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（入力不要）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（入力不要）</t>
        </r>
      </text>
    </comment>
    <comment ref="K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（入力不要）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（入力不要）入力内容に不足等がある場合にはエラーとして表示します。</t>
        </r>
      </text>
    </comment>
  </commentList>
</comments>
</file>

<file path=xl/sharedStrings.xml><?xml version="1.0" encoding="utf-8"?>
<sst xmlns="http://schemas.openxmlformats.org/spreadsheetml/2006/main" count="129" uniqueCount="89">
  <si>
    <t>単位</t>
    <rPh sb="0" eb="2">
      <t>タンイ</t>
    </rPh>
    <phoneticPr fontId="1"/>
  </si>
  <si>
    <t>種類-品名-性質</t>
    <phoneticPr fontId="1"/>
  </si>
  <si>
    <t>総量</t>
    <rPh sb="0" eb="2">
      <t>ソウリョウ</t>
    </rPh>
    <phoneticPr fontId="1"/>
  </si>
  <si>
    <t>必要な処置等</t>
    <phoneticPr fontId="1"/>
  </si>
  <si>
    <t>指定数量</t>
    <rPh sb="0" eb="4">
      <t>シテイスウリョウ</t>
    </rPh>
    <phoneticPr fontId="1"/>
  </si>
  <si>
    <t>比重要否（非表示）</t>
    <rPh sb="0" eb="2">
      <t>ヒジュウ</t>
    </rPh>
    <rPh sb="2" eb="4">
      <t>ヨウヒ</t>
    </rPh>
    <rPh sb="5" eb="8">
      <t>ヒヒョウジ</t>
    </rPh>
    <phoneticPr fontId="1"/>
  </si>
  <si>
    <t>ℓ</t>
    <phoneticPr fontId="1"/>
  </si>
  <si>
    <t>kg</t>
    <phoneticPr fontId="1"/>
  </si>
  <si>
    <t>メッセージ内容</t>
    <rPh sb="5" eb="7">
      <t>ナイヨウ</t>
    </rPh>
    <phoneticPr fontId="1"/>
  </si>
  <si>
    <t>「種類・品名・性質」欄に第四類の引火性液体が選択されており、かつ容量の単位に「kg」が選択された場合</t>
    <rPh sb="1" eb="3">
      <t>シュルイ</t>
    </rPh>
    <rPh sb="4" eb="6">
      <t>ヒンメイ</t>
    </rPh>
    <rPh sb="7" eb="9">
      <t>セイシツ</t>
    </rPh>
    <rPh sb="10" eb="11">
      <t>ラン</t>
    </rPh>
    <rPh sb="12" eb="13">
      <t>ダイ</t>
    </rPh>
    <rPh sb="13" eb="14">
      <t>ヨン</t>
    </rPh>
    <rPh sb="14" eb="15">
      <t>ルイ</t>
    </rPh>
    <rPh sb="16" eb="19">
      <t>インカセイ</t>
    </rPh>
    <rPh sb="19" eb="21">
      <t>エキタイ</t>
    </rPh>
    <rPh sb="22" eb="24">
      <t>センタク</t>
    </rPh>
    <rPh sb="32" eb="34">
      <t>ヨウリョウ</t>
    </rPh>
    <rPh sb="35" eb="37">
      <t>タンイ</t>
    </rPh>
    <rPh sb="43" eb="45">
      <t>センタク</t>
    </rPh>
    <rPh sb="48" eb="50">
      <t>バアイ</t>
    </rPh>
    <phoneticPr fontId="1"/>
  </si>
  <si>
    <t>メッセージ表示場所</t>
    <rPh sb="5" eb="7">
      <t>ヒョウジ</t>
    </rPh>
    <rPh sb="7" eb="9">
      <t>バショ</t>
    </rPh>
    <phoneticPr fontId="1"/>
  </si>
  <si>
    <t>同上</t>
    <rPh sb="0" eb="2">
      <t>ドウジョウ</t>
    </rPh>
    <phoneticPr fontId="1"/>
  </si>
  <si>
    <t>比重が未入力です</t>
    <rPh sb="0" eb="2">
      <t>ヒジュウ</t>
    </rPh>
    <rPh sb="3" eb="6">
      <t>ミニュウリョク</t>
    </rPh>
    <phoneticPr fontId="1"/>
  </si>
  <si>
    <t>同上</t>
    <rPh sb="0" eb="1">
      <t>ドウ</t>
    </rPh>
    <rPh sb="1" eb="2">
      <t>ウエ</t>
    </rPh>
    <phoneticPr fontId="1"/>
  </si>
  <si>
    <t>比重が未入力の
列があります</t>
    <rPh sb="0" eb="2">
      <t>ヒジュウ</t>
    </rPh>
    <rPh sb="3" eb="6">
      <t>ミニュウリョク</t>
    </rPh>
    <rPh sb="8" eb="9">
      <t>レツ</t>
    </rPh>
    <phoneticPr fontId="1"/>
  </si>
  <si>
    <t>指定数量が１以上の場合</t>
    <rPh sb="0" eb="4">
      <t>シテイスウリョウ</t>
    </rPh>
    <rPh sb="6" eb="8">
      <t>イジョウ</t>
    </rPh>
    <rPh sb="9" eb="11">
      <t>バアイ</t>
    </rPh>
    <phoneticPr fontId="1"/>
  </si>
  <si>
    <t>「必要な処置等」欄</t>
    <phoneticPr fontId="1"/>
  </si>
  <si>
    <t>指定数量が0.2未満の場合</t>
    <rPh sb="0" eb="4">
      <t>シテイスウリョウ</t>
    </rPh>
    <rPh sb="8" eb="10">
      <t>ミマン</t>
    </rPh>
    <rPh sb="11" eb="13">
      <t>バアイ</t>
    </rPh>
    <phoneticPr fontId="1"/>
  </si>
  <si>
    <t>指定数量が0.2以上１未満の場合</t>
    <rPh sb="0" eb="4">
      <t>シテイスウリョウ</t>
    </rPh>
    <rPh sb="8" eb="10">
      <t>イジョウ</t>
    </rPh>
    <rPh sb="11" eb="13">
      <t>ミマン</t>
    </rPh>
    <rPh sb="14" eb="16">
      <t>バアイ</t>
    </rPh>
    <phoneticPr fontId="1"/>
  </si>
  <si>
    <t>場合分け</t>
    <rPh sb="0" eb="3">
      <t>バアイワ</t>
    </rPh>
    <phoneticPr fontId="1"/>
  </si>
  <si>
    <t>類</t>
    <rPh sb="0" eb="1">
      <t>ルイ</t>
    </rPh>
    <phoneticPr fontId="1"/>
  </si>
  <si>
    <t>「総量」欄</t>
    <rPh sb="1" eb="3">
      <t>ソウリョウ</t>
    </rPh>
    <rPh sb="4" eb="5">
      <t>ラン</t>
    </rPh>
    <phoneticPr fontId="1"/>
  </si>
  <si>
    <t>算定不能</t>
    <rPh sb="0" eb="2">
      <t>サンテイ</t>
    </rPh>
    <rPh sb="2" eb="4">
      <t>フノウ</t>
    </rPh>
    <phoneticPr fontId="1"/>
  </si>
  <si>
    <t>「種類・品名・性質」欄に第四類以外が選択されており、かつ容量の単位に「ℓ」が選択された場合</t>
    <rPh sb="15" eb="17">
      <t>イガイ</t>
    </rPh>
    <phoneticPr fontId="1"/>
  </si>
  <si>
    <t>「エラー表示」欄</t>
    <rPh sb="4" eb="6">
      <t>ヒョウジ</t>
    </rPh>
    <rPh sb="7" eb="8">
      <t>ラン</t>
    </rPh>
    <phoneticPr fontId="1"/>
  </si>
  <si>
    <t>「エラー表示」欄</t>
    <rPh sb="4" eb="6">
      <t>ヒョウジ</t>
    </rPh>
    <rPh sb="7" eb="8">
      <t>ラン</t>
    </rPh>
    <phoneticPr fontId="1"/>
  </si>
  <si>
    <t>単位を「kg」にしてください</t>
    <rPh sb="0" eb="2">
      <t>タンイ</t>
    </rPh>
    <phoneticPr fontId="1"/>
  </si>
  <si>
    <t>同上</t>
    <rPh sb="0" eb="2">
      <t>ドウジョウ</t>
    </rPh>
    <phoneticPr fontId="1"/>
  </si>
  <si>
    <t>単位が不正確です</t>
    <rPh sb="0" eb="2">
      <t>タンイ</t>
    </rPh>
    <rPh sb="3" eb="6">
      <t>フセイカク</t>
    </rPh>
    <phoneticPr fontId="1"/>
  </si>
  <si>
    <t>「エラー表示」欄にエラーメッセージが出た場合</t>
    <rPh sb="18" eb="19">
      <t>デ</t>
    </rPh>
    <rPh sb="20" eb="22">
      <t>バアイ</t>
    </rPh>
    <phoneticPr fontId="1"/>
  </si>
  <si>
    <t>エラーを解消してください</t>
    <rPh sb="4" eb="6">
      <t>カイショウ</t>
    </rPh>
    <phoneticPr fontId="1"/>
  </si>
  <si>
    <t>指定数量が0.1以上0.2未満
かつ
「種類・品名・性質」欄で「特殊引火物」又は「第一石油類」が選択されたものの指定数量の合計が0.1以上のもの</t>
    <rPh sb="0" eb="4">
      <t>シテイスウリョウ</t>
    </rPh>
    <rPh sb="8" eb="10">
      <t>イジョウ</t>
    </rPh>
    <rPh sb="13" eb="15">
      <t>ミマン</t>
    </rPh>
    <rPh sb="32" eb="37">
      <t>トクシュインカブツ</t>
    </rPh>
    <rPh sb="38" eb="39">
      <t>マタ</t>
    </rPh>
    <rPh sb="41" eb="42">
      <t>ダイ</t>
    </rPh>
    <rPh sb="42" eb="43">
      <t>イチ</t>
    </rPh>
    <rPh sb="43" eb="46">
      <t>セキユルイ</t>
    </rPh>
    <rPh sb="48" eb="50">
      <t>センタク</t>
    </rPh>
    <rPh sb="56" eb="60">
      <t>シテイスウリョウ</t>
    </rPh>
    <rPh sb="61" eb="63">
      <t>ゴウケイ</t>
    </rPh>
    <rPh sb="67" eb="69">
      <t>イジョウ</t>
    </rPh>
    <phoneticPr fontId="1"/>
  </si>
  <si>
    <t>「指定数量の倍数」欄</t>
    <rPh sb="1" eb="5">
      <t>シテイスウリョウ</t>
    </rPh>
    <rPh sb="6" eb="8">
      <t>バイスウ</t>
    </rPh>
    <rPh sb="9" eb="10">
      <t>ラン</t>
    </rPh>
    <phoneticPr fontId="1"/>
  </si>
  <si>
    <t>「指定数量の倍数」列の「合計」欄</t>
    <rPh sb="1" eb="5">
      <t>シテイスウリョウ</t>
    </rPh>
    <rPh sb="6" eb="8">
      <t>バイスウ</t>
    </rPh>
    <rPh sb="9" eb="10">
      <t>レツ</t>
    </rPh>
    <rPh sb="12" eb="14">
      <t>ゴウケイ</t>
    </rPh>
    <rPh sb="15" eb="16">
      <t>ラン</t>
    </rPh>
    <phoneticPr fontId="1"/>
  </si>
  <si>
    <t>「指定数量の倍数」欄</t>
    <rPh sb="6" eb="8">
      <t>バイスウ</t>
    </rPh>
    <phoneticPr fontId="1"/>
  </si>
  <si>
    <t>「指定数量の倍数」列の「合計」欄</t>
    <rPh sb="6" eb="8">
      <t>バイスウ</t>
    </rPh>
    <phoneticPr fontId="1"/>
  </si>
  <si>
    <t>特殊引火物等の場合の指定数量（非表示）</t>
    <rPh sb="0" eb="2">
      <t>トクシュ</t>
    </rPh>
    <rPh sb="2" eb="4">
      <t>インカ</t>
    </rPh>
    <rPh sb="4" eb="5">
      <t>ブツ</t>
    </rPh>
    <rPh sb="5" eb="6">
      <t>ナド</t>
    </rPh>
    <rPh sb="7" eb="9">
      <t>バアイ</t>
    </rPh>
    <rPh sb="10" eb="14">
      <t>シテイスウリョウ</t>
    </rPh>
    <rPh sb="15" eb="18">
      <t>ヒヒョウジ</t>
    </rPh>
    <phoneticPr fontId="1"/>
  </si>
  <si>
    <t>届出等の必要はありません。
福山地区消防組合火災予防条例第３１条の定めを守り、安全に取り扱ってください。</t>
    <phoneticPr fontId="1"/>
  </si>
  <si>
    <t>種類・品名・性質</t>
    <phoneticPr fontId="1"/>
  </si>
  <si>
    <t>倍数</t>
    <rPh sb="0" eb="2">
      <t>バイスウ</t>
    </rPh>
    <phoneticPr fontId="1"/>
  </si>
  <si>
    <t>比重</t>
    <rPh sb="0" eb="2">
      <t>ヒジュウ</t>
    </rPh>
    <phoneticPr fontId="1"/>
  </si>
  <si>
    <t>指定数量の５分の１以上の取扱いがあるため、届出が必要です。
届出がまだの場合は、管轄の消防署に相談してください。</t>
    <rPh sb="45" eb="46">
      <t>ショ</t>
    </rPh>
    <phoneticPr fontId="1"/>
  </si>
  <si>
    <r>
      <t>指定数量以上の取扱いがあるため、</t>
    </r>
    <r>
      <rPr>
        <u/>
        <sz val="11"/>
        <color theme="1"/>
        <rFont val="游ゴシック"/>
        <family val="3"/>
        <charset val="128"/>
        <scheme val="minor"/>
      </rPr>
      <t>許可申請</t>
    </r>
    <r>
      <rPr>
        <sz val="11"/>
        <color theme="1"/>
        <rFont val="游ゴシック"/>
        <family val="2"/>
        <scheme val="minor"/>
      </rPr>
      <t>が必要です。
まだ許可を受けていない場合は大変危険です。今すぐ消防局予防課に相談してください。</t>
    </r>
    <rPh sb="51" eb="53">
      <t>ショウボウ</t>
    </rPh>
    <rPh sb="53" eb="54">
      <t>キョク</t>
    </rPh>
    <rPh sb="54" eb="57">
      <t>ヨボウカ</t>
    </rPh>
    <phoneticPr fontId="1"/>
  </si>
  <si>
    <t>物品名</t>
    <rPh sb="0" eb="2">
      <t>ブッピン</t>
    </rPh>
    <rPh sb="2" eb="3">
      <t>メイ</t>
    </rPh>
    <phoneticPr fontId="1"/>
  </si>
  <si>
    <t>第４類・特殊引火物</t>
    <rPh sb="0" eb="1">
      <t>ダイ</t>
    </rPh>
    <rPh sb="2" eb="3">
      <t>ルイ</t>
    </rPh>
    <rPh sb="4" eb="6">
      <t>トクシュ</t>
    </rPh>
    <rPh sb="6" eb="8">
      <t>インカ</t>
    </rPh>
    <rPh sb="8" eb="9">
      <t>ブツ</t>
    </rPh>
    <phoneticPr fontId="1"/>
  </si>
  <si>
    <t>第４類・アルコール類</t>
  </si>
  <si>
    <t>第４類・第二石油類（非水溶性）</t>
    <rPh sb="5" eb="6">
      <t>ニ</t>
    </rPh>
    <phoneticPr fontId="1"/>
  </si>
  <si>
    <t>第４類・第二石油類（水溶性）</t>
    <rPh sb="5" eb="6">
      <t>ニ</t>
    </rPh>
    <phoneticPr fontId="1"/>
  </si>
  <si>
    <t>第４類・第三石油類（非水溶性）</t>
    <rPh sb="5" eb="6">
      <t>サン</t>
    </rPh>
    <phoneticPr fontId="1"/>
  </si>
  <si>
    <t>第４類・第三石油類（水溶性）</t>
    <rPh sb="5" eb="6">
      <t>サン</t>
    </rPh>
    <phoneticPr fontId="1"/>
  </si>
  <si>
    <t>第４類・動植物油類</t>
    <rPh sb="4" eb="7">
      <t>ドウショクブツ</t>
    </rPh>
    <phoneticPr fontId="1"/>
  </si>
  <si>
    <t>第１類・第一種酸化性固体</t>
    <rPh sb="0" eb="1">
      <t>ダイ</t>
    </rPh>
    <rPh sb="2" eb="3">
      <t>ルイ</t>
    </rPh>
    <rPh sb="4" eb="5">
      <t>ダイ</t>
    </rPh>
    <rPh sb="5" eb="6">
      <t>イチ</t>
    </rPh>
    <rPh sb="6" eb="7">
      <t>シュ</t>
    </rPh>
    <rPh sb="7" eb="9">
      <t>サンカ</t>
    </rPh>
    <rPh sb="9" eb="10">
      <t>セイ</t>
    </rPh>
    <rPh sb="10" eb="12">
      <t>コタイ</t>
    </rPh>
    <phoneticPr fontId="1"/>
  </si>
  <si>
    <t>第１類・第二種酸化性固体</t>
    <rPh sb="5" eb="6">
      <t>ニ</t>
    </rPh>
    <phoneticPr fontId="1"/>
  </si>
  <si>
    <t>第１類・第三種酸化性固体</t>
    <rPh sb="5" eb="6">
      <t>サン</t>
    </rPh>
    <phoneticPr fontId="1"/>
  </si>
  <si>
    <t>第２類・硫化りん</t>
    <rPh sb="0" eb="1">
      <t>ダイ</t>
    </rPh>
    <rPh sb="2" eb="3">
      <t>ルイ</t>
    </rPh>
    <rPh sb="4" eb="6">
      <t>リュウカ</t>
    </rPh>
    <phoneticPr fontId="1"/>
  </si>
  <si>
    <t>第２類・赤りん</t>
    <rPh sb="4" eb="5">
      <t>アカ</t>
    </rPh>
    <phoneticPr fontId="1"/>
  </si>
  <si>
    <t>第２類・硫黄</t>
    <rPh sb="4" eb="6">
      <t>イオウ</t>
    </rPh>
    <phoneticPr fontId="1"/>
  </si>
  <si>
    <t>第２類・第一種可燃性固体</t>
    <rPh sb="4" eb="5">
      <t>ダイ</t>
    </rPh>
    <rPh sb="5" eb="6">
      <t>イチ</t>
    </rPh>
    <rPh sb="6" eb="7">
      <t>シュ</t>
    </rPh>
    <rPh sb="7" eb="10">
      <t>カネンセイ</t>
    </rPh>
    <rPh sb="10" eb="12">
      <t>コタイ</t>
    </rPh>
    <phoneticPr fontId="1"/>
  </si>
  <si>
    <t>第２類・鉄粉</t>
    <rPh sb="4" eb="6">
      <t>テップン</t>
    </rPh>
    <phoneticPr fontId="1"/>
  </si>
  <si>
    <t>第２類・第二種可燃性固体</t>
    <rPh sb="5" eb="6">
      <t>ニ</t>
    </rPh>
    <phoneticPr fontId="1"/>
  </si>
  <si>
    <t>第２類・引火性固体</t>
    <rPh sb="4" eb="7">
      <t>インカセイ</t>
    </rPh>
    <rPh sb="7" eb="9">
      <t>コタイ</t>
    </rPh>
    <phoneticPr fontId="1"/>
  </si>
  <si>
    <t>第３類・カリウム</t>
    <rPh sb="0" eb="1">
      <t>ダイ</t>
    </rPh>
    <rPh sb="2" eb="3">
      <t>ルイ</t>
    </rPh>
    <phoneticPr fontId="1"/>
  </si>
  <si>
    <t>第３類・ナトリウム</t>
  </si>
  <si>
    <t>第３類・アルキルアルミニウム</t>
  </si>
  <si>
    <t>第３類・アルキルリチウム</t>
  </si>
  <si>
    <t>第３類・第一種自然発火性物質及び禁水性物質</t>
    <rPh sb="0" eb="1">
      <t>ダイ</t>
    </rPh>
    <rPh sb="2" eb="3">
      <t>ルイ</t>
    </rPh>
    <rPh sb="4" eb="5">
      <t>ダイ</t>
    </rPh>
    <rPh sb="5" eb="7">
      <t>イッシュ</t>
    </rPh>
    <rPh sb="7" eb="12">
      <t>シゼンハッカセイ</t>
    </rPh>
    <rPh sb="12" eb="14">
      <t>ブッシツ</t>
    </rPh>
    <rPh sb="14" eb="15">
      <t>オヨ</t>
    </rPh>
    <rPh sb="16" eb="19">
      <t>キンスイセイ</t>
    </rPh>
    <rPh sb="19" eb="21">
      <t>ブッシツ</t>
    </rPh>
    <phoneticPr fontId="1"/>
  </si>
  <si>
    <t>第３類・黄りん</t>
    <rPh sb="4" eb="5">
      <t>キ</t>
    </rPh>
    <phoneticPr fontId="1"/>
  </si>
  <si>
    <t>第３類・第二種自然発火性物質及び禁水性物質</t>
    <rPh sb="5" eb="6">
      <t>ニ</t>
    </rPh>
    <phoneticPr fontId="1"/>
  </si>
  <si>
    <t>第５類・第一種自己反応性物質</t>
    <rPh sb="0" eb="1">
      <t>ダイ</t>
    </rPh>
    <rPh sb="2" eb="3">
      <t>ルイ</t>
    </rPh>
    <rPh sb="4" eb="5">
      <t>ダイ</t>
    </rPh>
    <rPh sb="5" eb="7">
      <t>イッシュ</t>
    </rPh>
    <rPh sb="7" eb="9">
      <t>ジコ</t>
    </rPh>
    <rPh sb="9" eb="12">
      <t>ハンノウセイ</t>
    </rPh>
    <rPh sb="12" eb="14">
      <t>ブッシツ</t>
    </rPh>
    <phoneticPr fontId="1"/>
  </si>
  <si>
    <t>第５類・第二種自己反応性物質</t>
    <rPh sb="0" eb="1">
      <t>ダイ</t>
    </rPh>
    <rPh sb="2" eb="3">
      <t>ルイ</t>
    </rPh>
    <rPh sb="4" eb="5">
      <t>ダイ</t>
    </rPh>
    <rPh sb="6" eb="7">
      <t>シュ</t>
    </rPh>
    <rPh sb="7" eb="9">
      <t>ジコ</t>
    </rPh>
    <rPh sb="9" eb="12">
      <t>ハンノウセイ</t>
    </rPh>
    <rPh sb="12" eb="14">
      <t>ブッシツ</t>
    </rPh>
    <phoneticPr fontId="1"/>
  </si>
  <si>
    <t>第６類</t>
    <rPh sb="0" eb="1">
      <t>ダイ</t>
    </rPh>
    <rPh sb="2" eb="3">
      <t>ルイ</t>
    </rPh>
    <phoneticPr fontId="1"/>
  </si>
  <si>
    <t>第４類・第一石油類（非水溶性）</t>
    <rPh sb="0" eb="1">
      <t>ダイ</t>
    </rPh>
    <rPh sb="2" eb="3">
      <t>ルイ</t>
    </rPh>
    <rPh sb="5" eb="6">
      <t>イチ</t>
    </rPh>
    <rPh sb="6" eb="9">
      <t>セキユルイ</t>
    </rPh>
    <phoneticPr fontId="1"/>
  </si>
  <si>
    <t>第４類・第一石油類（水溶性）</t>
    <rPh sb="5" eb="6">
      <t>イチ</t>
    </rPh>
    <phoneticPr fontId="1"/>
  </si>
  <si>
    <t>第４類・第四石油類</t>
    <rPh sb="5" eb="6">
      <t>ヨン</t>
    </rPh>
    <phoneticPr fontId="1"/>
  </si>
  <si>
    <t>第３類・第三種自然発火性物質及び禁水性物質</t>
    <rPh sb="5" eb="6">
      <t>サン</t>
    </rPh>
    <phoneticPr fontId="1"/>
  </si>
  <si>
    <t>個数</t>
    <rPh sb="0" eb="2">
      <t>コスウ</t>
    </rPh>
    <phoneticPr fontId="1"/>
  </si>
  <si>
    <t>量</t>
    <rPh sb="0" eb="1">
      <t>リョウ</t>
    </rPh>
    <phoneticPr fontId="1"/>
  </si>
  <si>
    <t>倍数（総計）</t>
    <rPh sb="0" eb="2">
      <t>バイスウ</t>
    </rPh>
    <rPh sb="3" eb="5">
      <t>ソウケイ</t>
    </rPh>
    <phoneticPr fontId="1"/>
  </si>
  <si>
    <t>危険物の指定数量の倍数算定</t>
    <rPh sb="0" eb="3">
      <t>キケンブツ</t>
    </rPh>
    <rPh sb="4" eb="6">
      <t>シテイ</t>
    </rPh>
    <rPh sb="6" eb="8">
      <t>スウリョウ</t>
    </rPh>
    <rPh sb="9" eb="11">
      <t>バイスウ</t>
    </rPh>
    <rPh sb="11" eb="13">
      <t>サンテイ</t>
    </rPh>
    <phoneticPr fontId="1"/>
  </si>
  <si>
    <t>危険物指定数量倍数算定表</t>
    <rPh sb="0" eb="3">
      <t>キケンブツ</t>
    </rPh>
    <rPh sb="3" eb="7">
      <t>シテイスウリョウ</t>
    </rPh>
    <rPh sb="7" eb="9">
      <t>バイスウ</t>
    </rPh>
    <rPh sb="9" eb="12">
      <t>サンテイヒョウ</t>
    </rPh>
    <phoneticPr fontId="1"/>
  </si>
  <si>
    <t>比重を入力してください</t>
    <phoneticPr fontId="1"/>
  </si>
  <si>
    <t>提出用（入力不要）</t>
    <rPh sb="0" eb="3">
      <t>テイシュツヨウ</t>
    </rPh>
    <rPh sb="4" eb="6">
      <t>ニュウリョク</t>
    </rPh>
    <rPh sb="6" eb="8">
      <t>フヨウ</t>
    </rPh>
    <phoneticPr fontId="1"/>
  </si>
  <si>
    <t>届出等の必要はありません。
福山地区消防組合火災予防条例第３１条の規定を守り、安全に取り扱ってください。</t>
    <rPh sb="33" eb="35">
      <t>キテイ</t>
    </rPh>
    <phoneticPr fontId="1"/>
  </si>
  <si>
    <t>類・品名等</t>
    <rPh sb="0" eb="1">
      <t>ルイ</t>
    </rPh>
    <rPh sb="2" eb="4">
      <t>ヒンメイ</t>
    </rPh>
    <rPh sb="4" eb="5">
      <t>トウ</t>
    </rPh>
    <phoneticPr fontId="1"/>
  </si>
  <si>
    <t>個数又は本数</t>
    <rPh sb="0" eb="2">
      <t>コスウ</t>
    </rPh>
    <rPh sb="2" eb="3">
      <t>マタ</t>
    </rPh>
    <rPh sb="4" eb="6">
      <t>ホンスウ</t>
    </rPh>
    <phoneticPr fontId="1"/>
  </si>
  <si>
    <t>一個当たり
の
容量</t>
    <rPh sb="0" eb="2">
      <t>イッコ</t>
    </rPh>
    <rPh sb="2" eb="3">
      <t>ア</t>
    </rPh>
    <rPh sb="8" eb="9">
      <t>ヨウ</t>
    </rPh>
    <rPh sb="9" eb="10">
      <t>リョウ</t>
    </rPh>
    <phoneticPr fontId="1"/>
  </si>
  <si>
    <t>エラー表示
（表示された指示に従ってください）</t>
    <rPh sb="3" eb="5">
      <t>ヒョウジ</t>
    </rPh>
    <rPh sb="7" eb="9">
      <t>ヒョウジ</t>
    </rPh>
    <rPh sb="12" eb="14">
      <t>シジ</t>
    </rPh>
    <rPh sb="15" eb="16">
      <t>シタガ</t>
    </rPh>
    <phoneticPr fontId="1"/>
  </si>
  <si>
    <r>
      <t xml:space="preserve">単位
</t>
    </r>
    <r>
      <rPr>
        <b/>
        <sz val="9"/>
        <color theme="1" tint="0.14999847407452621"/>
        <rFont val="游ゴシック"/>
        <family val="3"/>
        <charset val="128"/>
        <scheme val="minor"/>
      </rPr>
      <t>（ℓ，ｋｇ）</t>
    </r>
    <rPh sb="0" eb="2">
      <t>タンイ</t>
    </rPh>
    <phoneticPr fontId="1"/>
  </si>
  <si>
    <r>
      <t xml:space="preserve">比重
</t>
    </r>
    <r>
      <rPr>
        <b/>
        <sz val="9"/>
        <color theme="1" tint="0.14999847407452621"/>
        <rFont val="游ゴシック"/>
        <family val="3"/>
        <charset val="128"/>
        <scheme val="minor"/>
      </rPr>
      <t>（単位がｋｇのとき入力）</t>
    </r>
    <rPh sb="0" eb="2">
      <t>ヒジュウ</t>
    </rPh>
    <rPh sb="4" eb="6">
      <t>タンイ</t>
    </rPh>
    <rPh sb="12" eb="1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</si>
</sst>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#,##0.00_);[Red]\(#,##0.00\)"/>
    <numFmt numFmtId="179" formatCode="#,##0.00_ &quot;倍&quot;"/>
  </numFmts>
  <fonts count="1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b/>
      <sz val="9"/>
      <color theme="1"/>
      <name val="游ゴシック"/>
      <family val="2"/>
      <scheme val="minor"/>
    </font>
    <font>
      <b/>
      <sz val="11"/>
      <color theme="1" tint="0.14999847407452621"/>
      <name val="游ゴシック"/>
      <family val="3"/>
      <charset val="128"/>
      <scheme val="minor"/>
    </font>
    <font>
      <b/>
      <sz val="9"/>
      <color theme="1" tint="0.14999847407452621"/>
      <name val="游ゴシック"/>
      <family val="3"/>
      <charset val="128"/>
      <scheme val="minor"/>
    </font>
    <font>
      <sz val="11"/>
      <color theme="1" tint="0.1499984740745262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6" tint="0.79998168889431442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/>
    <xf numFmtId="176" fontId="0" fillId="0" borderId="0" xfId="0" applyNumberFormat="1"/>
    <xf numFmtId="0" fontId="11" fillId="0" borderId="0" xfId="0" applyFont="1" applyProtection="1">
      <protection locked="0"/>
    </xf>
    <xf numFmtId="178" fontId="11" fillId="0" borderId="0" xfId="0" applyNumberFormat="1" applyFont="1" applyProtection="1">
      <protection locked="0"/>
    </xf>
    <xf numFmtId="178" fontId="11" fillId="0" borderId="0" xfId="0" applyNumberFormat="1" applyFont="1" applyAlignment="1" applyProtection="1">
      <alignment horizontal="left"/>
      <protection locked="0"/>
    </xf>
    <xf numFmtId="178" fontId="6" fillId="0" borderId="0" xfId="0" applyNumberFormat="1" applyFont="1" applyFill="1" applyBorder="1" applyAlignment="1" applyProtection="1">
      <alignment wrapText="1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177" fontId="4" fillId="0" borderId="0" xfId="0" applyNumberFormat="1" applyFont="1" applyFill="1" applyAlignment="1" applyProtection="1">
      <alignment horizontal="centerContinuous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77" fontId="8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177" fontId="8" fillId="0" borderId="8" xfId="0" applyNumberFormat="1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Protection="1"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178" fontId="13" fillId="0" borderId="8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/>
    <xf numFmtId="178" fontId="5" fillId="2" borderId="8" xfId="0" applyNumberFormat="1" applyFont="1" applyFill="1" applyBorder="1" applyAlignment="1">
      <alignment horizontal="center"/>
    </xf>
    <xf numFmtId="178" fontId="5" fillId="2" borderId="8" xfId="0" applyNumberFormat="1" applyFont="1" applyFill="1" applyBorder="1"/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/>
    <xf numFmtId="178" fontId="5" fillId="3" borderId="8" xfId="0" applyNumberFormat="1" applyFont="1" applyFill="1" applyBorder="1" applyAlignment="1">
      <alignment horizontal="center"/>
    </xf>
    <xf numFmtId="178" fontId="5" fillId="3" borderId="8" xfId="0" applyNumberFormat="1" applyFont="1" applyFill="1" applyBorder="1"/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/>
    <xf numFmtId="178" fontId="5" fillId="3" borderId="5" xfId="0" applyNumberFormat="1" applyFont="1" applyFill="1" applyBorder="1" applyAlignment="1">
      <alignment horizontal="center"/>
    </xf>
    <xf numFmtId="178" fontId="5" fillId="3" borderId="5" xfId="0" applyNumberFormat="1" applyFont="1" applyFill="1" applyBorder="1"/>
    <xf numFmtId="178" fontId="13" fillId="4" borderId="2" xfId="0" applyNumberFormat="1" applyFont="1" applyFill="1" applyBorder="1" applyAlignment="1">
      <alignment horizontal="center" vertical="center"/>
    </xf>
    <xf numFmtId="178" fontId="6" fillId="5" borderId="2" xfId="0" applyNumberFormat="1" applyFont="1" applyFill="1" applyBorder="1"/>
    <xf numFmtId="178" fontId="6" fillId="4" borderId="2" xfId="0" applyNumberFormat="1" applyFont="1" applyFill="1" applyBorder="1"/>
    <xf numFmtId="178" fontId="6" fillId="4" borderId="1" xfId="0" applyNumberFormat="1" applyFont="1" applyFill="1" applyBorder="1"/>
    <xf numFmtId="0" fontId="14" fillId="4" borderId="12" xfId="0" applyFont="1" applyFill="1" applyBorder="1" applyAlignment="1" applyProtection="1">
      <alignment horizontal="center" vertical="top"/>
      <protection locked="0"/>
    </xf>
    <xf numFmtId="0" fontId="14" fillId="4" borderId="9" xfId="0" applyFont="1" applyFill="1" applyBorder="1" applyAlignment="1" applyProtection="1">
      <alignment horizontal="center" vertical="top" wrapText="1"/>
      <protection locked="0"/>
    </xf>
    <xf numFmtId="177" fontId="14" fillId="4" borderId="10" xfId="0" applyNumberFormat="1" applyFont="1" applyFill="1" applyBorder="1" applyAlignment="1" applyProtection="1">
      <alignment horizontal="center" vertical="top" wrapText="1"/>
      <protection locked="0"/>
    </xf>
    <xf numFmtId="177" fontId="14" fillId="4" borderId="19" xfId="0" applyNumberFormat="1" applyFont="1" applyFill="1" applyBorder="1" applyAlignment="1" applyProtection="1">
      <alignment horizontal="center" vertical="top"/>
      <protection locked="0"/>
    </xf>
    <xf numFmtId="0" fontId="14" fillId="4" borderId="9" xfId="0" applyFont="1" applyFill="1" applyBorder="1" applyAlignment="1" applyProtection="1">
      <alignment horizontal="center" vertical="top"/>
      <protection locked="0"/>
    </xf>
    <xf numFmtId="177" fontId="14" fillId="4" borderId="9" xfId="0" applyNumberFormat="1" applyFont="1" applyFill="1" applyBorder="1" applyAlignment="1" applyProtection="1">
      <alignment horizontal="center" vertical="top" wrapText="1"/>
      <protection locked="0"/>
    </xf>
    <xf numFmtId="0" fontId="14" fillId="4" borderId="10" xfId="0" applyFont="1" applyFill="1" applyBorder="1" applyAlignment="1" applyProtection="1">
      <alignment horizontal="center" vertical="top" wrapText="1"/>
      <protection locked="0"/>
    </xf>
    <xf numFmtId="177" fontId="16" fillId="6" borderId="20" xfId="0" applyNumberFormat="1" applyFont="1" applyFill="1" applyBorder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left" vertical="center"/>
    </xf>
    <xf numFmtId="0" fontId="16" fillId="6" borderId="1" xfId="0" applyFont="1" applyFill="1" applyBorder="1" applyAlignment="1" applyProtection="1">
      <alignment horizontal="center" vertical="center"/>
    </xf>
    <xf numFmtId="177" fontId="14" fillId="6" borderId="1" xfId="0" applyNumberFormat="1" applyFont="1" applyFill="1" applyBorder="1" applyAlignment="1" applyProtection="1">
      <alignment horizontal="center" vertical="center"/>
    </xf>
    <xf numFmtId="177" fontId="16" fillId="6" borderId="21" xfId="0" applyNumberFormat="1" applyFont="1" applyFill="1" applyBorder="1" applyAlignment="1" applyProtection="1">
      <alignment horizontal="right" vertical="center"/>
    </xf>
    <xf numFmtId="0" fontId="16" fillId="6" borderId="2" xfId="0" applyFont="1" applyFill="1" applyBorder="1" applyAlignment="1" applyProtection="1">
      <alignment horizontal="left" vertical="center"/>
    </xf>
    <xf numFmtId="0" fontId="16" fillId="6" borderId="2" xfId="0" applyFont="1" applyFill="1" applyBorder="1" applyAlignment="1" applyProtection="1">
      <alignment horizontal="center" vertical="center"/>
    </xf>
    <xf numFmtId="177" fontId="14" fillId="6" borderId="2" xfId="0" applyNumberFormat="1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179" fontId="0" fillId="0" borderId="14" xfId="0" applyNumberFormat="1" applyFont="1" applyFill="1" applyBorder="1" applyAlignment="1" applyProtection="1">
      <alignment horizontal="left" vertical="center" wrapText="1"/>
    </xf>
    <xf numFmtId="179" fontId="0" fillId="0" borderId="3" xfId="0" applyNumberFormat="1" applyFont="1" applyFill="1" applyBorder="1" applyAlignment="1" applyProtection="1">
      <alignment horizontal="left" vertical="center" wrapText="1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游ゴシック"/>
        <scheme val="minor"/>
      </font>
      <fill>
        <patternFill patternType="none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numFmt numFmtId="177" formatCode="#,##0.00_ "/>
      <fill>
        <patternFill patternType="none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fill>
        <patternFill patternType="none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fill>
        <patternFill patternType="none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fill>
        <patternFill patternType="none">
          <fgColor indexed="64"/>
          <bgColor theme="2" tint="-9.9978637043366805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numFmt numFmtId="177" formatCode="#,##0.00_ "/>
      <fill>
        <patternFill patternType="none">
          <fgColor indexed="64"/>
          <bgColor theme="2" tint="-9.9978637043366805E-2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177" formatCode="#,##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fill>
        <patternFill patternType="solid">
          <fgColor indexed="64"/>
          <bgColor theme="4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EAEAEA"/>
      <color rgb="FFE7FF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174112</xdr:colOff>
      <xdr:row>2</xdr:row>
      <xdr:rowOff>174112</xdr:rowOff>
    </xdr:from>
    <xdr:ext cx="2591209" cy="103669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309A1F-44B6-45AD-9DB8-9A833B7821B4}"/>
            </a:ext>
          </a:extLst>
        </xdr:cNvPr>
        <xdr:cNvSpPr txBox="1"/>
      </xdr:nvSpPr>
      <xdr:spPr>
        <a:xfrm>
          <a:off x="7056693" y="409677"/>
          <a:ext cx="2591209" cy="1036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tx1"/>
              </a:solidFill>
            </a:rPr>
            <a:t>HP</a:t>
          </a:r>
          <a:r>
            <a:rPr kumimoji="1" lang="ja-JP" altLang="en-US" sz="1100">
              <a:solidFill>
                <a:schemeClr val="tx1"/>
              </a:solidFill>
            </a:rPr>
            <a:t>掲載の危険物関連様式の第</a:t>
          </a:r>
          <a:r>
            <a:rPr kumimoji="1" lang="en-US" altLang="ja-JP" sz="1100">
              <a:solidFill>
                <a:schemeClr val="tx1"/>
              </a:solidFill>
            </a:rPr>
            <a:t>26</a:t>
          </a:r>
          <a:r>
            <a:rPr kumimoji="1" lang="ja-JP" altLang="en-US" sz="1100">
              <a:solidFill>
                <a:schemeClr val="tx1"/>
              </a:solidFill>
            </a:rPr>
            <a:t>「危険物製造所・貯蔵所・取扱所品名・数量又は倍数変更届出」等に添付するなどして，ご活用ください。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テーブル2" displayName="テーブル2" ref="A5:L23" totalsRowShown="0" headerRowDxfId="16" dataDxfId="14" headerRowBorderDxfId="15" tableBorderDxfId="13" totalsRowBorderDxfId="12">
  <autoFilter ref="A5:L23"/>
  <tableColumns count="12">
    <tableColumn id="1" name="物品名" dataDxfId="11"/>
    <tableColumn id="2" name="類・品名等" dataDxfId="10"/>
    <tableColumn id="3" name="量" dataDxfId="9"/>
    <tableColumn id="4" name="単位_x000a_（ℓ，ｋｇ）" dataDxfId="8"/>
    <tableColumn id="5" name="個数" dataDxfId="7"/>
    <tableColumn id="6" name="比重_x000a_（単位がｋｇのとき入力）" dataDxfId="6"/>
    <tableColumn id="7" name="総量" dataDxfId="5">
      <calculatedColumnFormula>IF(D6="","",IFERROR(IF(L6=メッセージリスト!$C$2,メッセージリスト!$C$5,IF(L6=メッセージリスト!$C$6,メッセージリスト!$C$5,IF(I6="〇",C6*E6*1/F6,C6*E6))),"0"))</calculatedColumnFormula>
    </tableColumn>
    <tableColumn id="8" name="単位" dataDxfId="4">
      <calculatedColumnFormula>IF(D6="","",IF(I6="〇","ℓ",D6))</calculatedColumnFormula>
    </tableColumn>
    <tableColumn id="9" name="比重要否（非表示）" dataDxfId="3">
      <calculatedColumnFormula>IF(AND(D6="kg",OR(B6=指定数量リスト!$A$2,B6=指定数量リスト!$A$3,B6=指定数量リスト!$A$4,B6=指定数量リスト!$A$5,B6=指定数量リスト!$A$6,B6=指定数量リスト!$A$7,B6=指定数量リスト!$A$8,B6=指定数量リスト!$A$9,B6=指定数量リスト!$A$10,B6=指定数量リスト!$A$11))=TRUE,"〇","")</calculatedColumnFormula>
    </tableColumn>
    <tableColumn id="10" name="特殊引火物等の場合の指定数量（非表示）" dataDxfId="2">
      <calculatedColumnFormula>IF(OR(B6=指定数量リスト!$A$2,B6=指定数量リスト!$A$3,B6=指定数量リスト!$A$4),K6,"")</calculatedColumnFormula>
    </tableColumn>
    <tableColumn id="11" name="倍数" dataDxfId="1">
      <calculatedColumnFormula>IFERROR(G6/VLOOKUP(B6,指定数量リスト!$A:$D,3,FALSE),"")</calculatedColumnFormula>
    </tableColumn>
    <tableColumn id="12" name="エラー表示_x000a_（表示された指示に従ってください）" dataDxfId="0">
      <calculatedColumnFormula>IFERROR(IF(ISNUMBER(F6),"",IF(AND(VLOOKUP(B6,指定数量リスト!$A:$D,2,FALSE)=4,D6="kg"),メッセージリスト!$C$2,IF(AND(VLOOKUP(B6,指定数量リスト!$A:$D,2,FALSE)&lt;&gt;4,D6="ℓ"),メッセージリスト!$C$6,""))),"")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L100"/>
  <sheetViews>
    <sheetView topLeftCell="A4" zoomScale="112" zoomScaleNormal="112" zoomScaleSheetLayoutView="89" workbookViewId="0">
      <selection activeCell="A6" sqref="A6:F13"/>
    </sheetView>
  </sheetViews>
  <sheetFormatPr defaultColWidth="9" defaultRowHeight="18"/>
  <cols>
    <col min="1" max="1" width="18.83203125" style="16" customWidth="1"/>
    <col min="2" max="2" width="28" style="16" customWidth="1"/>
    <col min="3" max="3" width="7.5" style="16" customWidth="1"/>
    <col min="4" max="4" width="9.75" style="16" customWidth="1"/>
    <col min="5" max="5" width="6.08203125" style="16" customWidth="1"/>
    <col min="6" max="6" width="10.33203125" style="33" customWidth="1"/>
    <col min="7" max="7" width="8.75" style="33" customWidth="1"/>
    <col min="8" max="8" width="4.58203125" style="16" customWidth="1"/>
    <col min="9" max="9" width="6" style="16" hidden="1" customWidth="1"/>
    <col min="10" max="10" width="8.58203125" style="16" hidden="1" customWidth="1"/>
    <col min="11" max="11" width="9.25" style="33" customWidth="1"/>
    <col min="12" max="12" width="32.58203125" style="16" customWidth="1"/>
    <col min="13" max="16384" width="9" style="16"/>
  </cols>
  <sheetData>
    <row r="1" spans="1:12" s="13" customFormat="1" ht="27.75" customHeight="1" thickBot="1">
      <c r="A1" s="11" t="s">
        <v>77</v>
      </c>
      <c r="B1" s="74">
        <f>IF(COUNTIF(L:L,メッセージリスト!C2),メッセージリスト!C13,IF(COUNTIF(L:L,メッセージリスト!C6),メッセージリスト!C13,SUM(K6:K23)))</f>
        <v>0</v>
      </c>
      <c r="C1" s="75"/>
      <c r="D1" s="75"/>
      <c r="E1" s="75"/>
      <c r="F1" s="75"/>
      <c r="G1" s="76"/>
      <c r="H1" s="12"/>
      <c r="I1" s="12"/>
      <c r="J1" s="34">
        <f>SUM(J6:J23)</f>
        <v>0</v>
      </c>
    </row>
    <row r="2" spans="1:12" ht="36" customHeight="1" thickBot="1">
      <c r="A2" s="14" t="s">
        <v>3</v>
      </c>
      <c r="B2" s="71" t="str">
        <f>IF(B1=0,"",IF(B1=メッセージリスト!$C$13,B1,IF(B1&gt;=1,メッセージリスト!$C$9,IF(AND(B1&lt;1,B1&gt;=0.2),メッセージリスト!C11,IF(J1&gt;=0.1,メッセージリスト!C12,IF(B1&lt;0.2,メッセージリスト!C10,""))))))</f>
        <v/>
      </c>
      <c r="C2" s="72"/>
      <c r="D2" s="72"/>
      <c r="E2" s="72"/>
      <c r="F2" s="72"/>
      <c r="G2" s="73"/>
      <c r="H2" s="15"/>
      <c r="I2" s="15"/>
      <c r="J2" s="15"/>
      <c r="K2" s="15"/>
      <c r="L2" s="15"/>
    </row>
    <row r="3" spans="1:12" ht="17.25" customHeight="1">
      <c r="A3" s="17"/>
      <c r="B3" s="18"/>
      <c r="C3" s="18"/>
      <c r="D3" s="18"/>
      <c r="E3" s="18"/>
      <c r="F3" s="18"/>
      <c r="G3" s="18"/>
      <c r="H3" s="15"/>
      <c r="I3" s="15"/>
      <c r="J3" s="15"/>
      <c r="K3" s="15"/>
      <c r="L3" s="15"/>
    </row>
    <row r="4" spans="1:12" ht="26.25" customHeight="1">
      <c r="A4" s="19" t="s">
        <v>78</v>
      </c>
      <c r="B4" s="20"/>
      <c r="C4" s="20"/>
      <c r="D4" s="20"/>
      <c r="E4" s="20"/>
      <c r="F4" s="21"/>
      <c r="G4" s="21"/>
      <c r="H4" s="20"/>
      <c r="I4" s="20"/>
      <c r="J4" s="20"/>
      <c r="K4" s="21"/>
      <c r="L4" s="20"/>
    </row>
    <row r="5" spans="1:12" s="22" customFormat="1" ht="52.5" customHeight="1">
      <c r="A5" s="54" t="s">
        <v>43</v>
      </c>
      <c r="B5" s="55" t="s">
        <v>83</v>
      </c>
      <c r="C5" s="55" t="s">
        <v>76</v>
      </c>
      <c r="D5" s="55" t="s">
        <v>87</v>
      </c>
      <c r="E5" s="55" t="s">
        <v>75</v>
      </c>
      <c r="F5" s="56" t="s">
        <v>88</v>
      </c>
      <c r="G5" s="57" t="s">
        <v>2</v>
      </c>
      <c r="H5" s="58" t="s">
        <v>0</v>
      </c>
      <c r="I5" s="55" t="s">
        <v>5</v>
      </c>
      <c r="J5" s="55" t="s">
        <v>36</v>
      </c>
      <c r="K5" s="59" t="s">
        <v>39</v>
      </c>
      <c r="L5" s="60" t="s">
        <v>86</v>
      </c>
    </row>
    <row r="6" spans="1:12" s="13" customFormat="1" ht="25" customHeight="1">
      <c r="A6" s="23"/>
      <c r="B6" s="26"/>
      <c r="C6" s="25"/>
      <c r="D6" s="26"/>
      <c r="E6" s="24"/>
      <c r="F6" s="27"/>
      <c r="G6" s="61" t="str">
        <f>IF(D6="","",IFERROR(IF(L6=メッセージリスト!$C$2,メッセージリスト!$C$5,IF(L6=メッセージリスト!$C$6,メッセージリスト!$C$5,IF(I6="〇",C6*E6*1/F6,C6*E6))),"0"))</f>
        <v/>
      </c>
      <c r="H6" s="62" t="str">
        <f>IF(D6="","",IF(I6="〇","ℓ",D6))</f>
        <v/>
      </c>
      <c r="I6" s="63" t="str">
        <f>IF(AND(D6="kg",OR(B6=指定数量リスト!$A$2,B6=指定数量リスト!$A$3,B6=指定数量リスト!$A$4,B6=指定数量リスト!$A$5,B6=指定数量リスト!$A$6,B6=指定数量リスト!$A$7,B6=指定数量リスト!$A$8,B6=指定数量リスト!$A$9,B6=指定数量リスト!$A$10,B6=指定数量リスト!$A$11))=TRUE,"〇","")</f>
        <v/>
      </c>
      <c r="J6" s="63" t="str">
        <f>IF(OR(B6=指定数量リスト!$A$2,B6=指定数量リスト!$A$3,B6=指定数量リスト!$A$4),K6,"")</f>
        <v/>
      </c>
      <c r="K6" s="64" t="str">
        <f>IFERROR(G6/VLOOKUP(B6,指定数量リスト!$A:$D,3,FALSE),"")</f>
        <v/>
      </c>
      <c r="L6" s="69" t="str">
        <f>IFERROR(IF(ISNUMBER(F6),"",IF(AND(VLOOKUP(B6,指定数量リスト!$A:$D,2,FALSE)=4,D6="kg"),メッセージリスト!$C$2,IF(AND(VLOOKUP(B6,指定数量リスト!$A:$D,2,FALSE)&lt;&gt;4,D6="ℓ"),メッセージリスト!$C$6,""))),"")</f>
        <v/>
      </c>
    </row>
    <row r="7" spans="1:12" s="13" customFormat="1" ht="25" customHeight="1">
      <c r="A7" s="23"/>
      <c r="B7" s="26"/>
      <c r="C7" s="25"/>
      <c r="D7" s="26"/>
      <c r="E7" s="24"/>
      <c r="F7" s="27"/>
      <c r="G7" s="61" t="str">
        <f>IF(D7="","",IFERROR(IF(L7=メッセージリスト!$C$2,メッセージリスト!$C$5,IF(L7=メッセージリスト!$C$6,メッセージリスト!$C$5,IF(I7="〇",C7*E7*1/F7,C7*E7))),"0"))</f>
        <v/>
      </c>
      <c r="H7" s="62" t="str">
        <f t="shared" ref="H7:H16" si="0">IF(D7="","",IF(I7="〇","ℓ",D7))</f>
        <v/>
      </c>
      <c r="I7" s="63" t="str">
        <f>IF(AND(D7="kg",OR(B7=指定数量リスト!$A$2,B7=指定数量リスト!$A$3,B7=指定数量リスト!$A$4,B7=指定数量リスト!$A$5,B7=指定数量リスト!$A$6,B7=指定数量リスト!$A$7,B7=指定数量リスト!$A$8,B7=指定数量リスト!$A$9,B7=指定数量リスト!$A$10,B7=指定数量リスト!$A$11))=TRUE,"〇","")</f>
        <v/>
      </c>
      <c r="J7" s="63" t="str">
        <f>IF(OR(B7=指定数量リスト!$A$2,B7=指定数量リスト!$A$3,B7=指定数量リスト!$A$4),K7,"")</f>
        <v/>
      </c>
      <c r="K7" s="64" t="str">
        <f>IFERROR(G7/VLOOKUP(B7,指定数量リスト!$A:$D,3,FALSE),"")</f>
        <v/>
      </c>
      <c r="L7" s="69" t="str">
        <f>IFERROR(IF(ISNUMBER(F7),"",IF(AND(VLOOKUP(B7,指定数量リスト!$A:$D,2,FALSE)=4,D7="kg"),メッセージリスト!$C$2,IF(AND(VLOOKUP(B7,指定数量リスト!$A:$D,2,FALSE)&lt;&gt;4,D7="ℓ"),メッセージリスト!$C$6,""))),"")</f>
        <v/>
      </c>
    </row>
    <row r="8" spans="1:12" s="13" customFormat="1" ht="25" customHeight="1">
      <c r="A8" s="23"/>
      <c r="B8" s="26"/>
      <c r="C8" s="25"/>
      <c r="D8" s="26"/>
      <c r="E8" s="24"/>
      <c r="F8" s="27"/>
      <c r="G8" s="61" t="str">
        <f>IF(D8="","",IFERROR(IF(L8=メッセージリスト!$C$2,メッセージリスト!$C$5,IF(L8=メッセージリスト!$C$6,メッセージリスト!$C$5,IF(I8="〇",C8*E8*1/F8,C8*E8))),"0"))</f>
        <v/>
      </c>
      <c r="H8" s="62" t="str">
        <f t="shared" si="0"/>
        <v/>
      </c>
      <c r="I8" s="63" t="str">
        <f>IF(AND(D8="kg",OR(B8=指定数量リスト!$A$2,B8=指定数量リスト!$A$3,B8=指定数量リスト!$A$4,B8=指定数量リスト!$A$5,B8=指定数量リスト!$A$6,B8=指定数量リスト!$A$7,B8=指定数量リスト!$A$8,B8=指定数量リスト!$A$9,B8=指定数量リスト!$A$10,B8=指定数量リスト!$A$11))=TRUE,"〇","")</f>
        <v/>
      </c>
      <c r="J8" s="63" t="str">
        <f>IF(OR(B8=指定数量リスト!$A$2,B8=指定数量リスト!$A$3,B8=指定数量リスト!$A$4),K8,"")</f>
        <v/>
      </c>
      <c r="K8" s="64" t="str">
        <f>IFERROR(G8/VLOOKUP(B8,指定数量リスト!$A:$D,3,FALSE),"")</f>
        <v/>
      </c>
      <c r="L8" s="69" t="str">
        <f>IFERROR(IF(ISNUMBER(F8),"",IF(AND(VLOOKUP(B8,指定数量リスト!$A:$D,2,FALSE)=4,D8="kg"),メッセージリスト!$C$2,IF(AND(VLOOKUP(B8,指定数量リスト!$A:$D,2,FALSE)&lt;&gt;4,D8="ℓ"),メッセージリスト!$C$6,""))),"")</f>
        <v/>
      </c>
    </row>
    <row r="9" spans="1:12" s="13" customFormat="1" ht="25" customHeight="1">
      <c r="A9" s="23"/>
      <c r="B9" s="26"/>
      <c r="C9" s="25"/>
      <c r="D9" s="26"/>
      <c r="E9" s="24"/>
      <c r="F9" s="27"/>
      <c r="G9" s="61" t="str">
        <f>IF(D9="","",IFERROR(IF(L9=メッセージリスト!$C$2,メッセージリスト!$C$5,IF(L9=メッセージリスト!$C$6,メッセージリスト!$C$5,IF(I9="〇",C9*E9*1/F9,C9*E9))),"0"))</f>
        <v/>
      </c>
      <c r="H9" s="62" t="str">
        <f t="shared" si="0"/>
        <v/>
      </c>
      <c r="I9" s="63" t="str">
        <f>IF(AND(D9="kg",OR(B9=指定数量リスト!$A$2,B9=指定数量リスト!$A$3,B9=指定数量リスト!$A$4,B9=指定数量リスト!$A$5,B9=指定数量リスト!$A$6,B9=指定数量リスト!$A$7,B9=指定数量リスト!$A$8,B9=指定数量リスト!$A$9,B9=指定数量リスト!$A$10,B9=指定数量リスト!$A$11))=TRUE,"〇","")</f>
        <v/>
      </c>
      <c r="J9" s="63" t="str">
        <f>IF(OR(B9=指定数量リスト!$A$2,B9=指定数量リスト!$A$3,B9=指定数量リスト!$A$4),K9,"")</f>
        <v/>
      </c>
      <c r="K9" s="64" t="str">
        <f>IFERROR(G9/VLOOKUP(B9,指定数量リスト!$A:$D,3,FALSE),"")</f>
        <v/>
      </c>
      <c r="L9" s="69" t="str">
        <f>IFERROR(IF(ISNUMBER(F9),"",IF(AND(VLOOKUP(B9,指定数量リスト!$A:$D,2,FALSE)=4,D9="kg"),メッセージリスト!$C$2,IF(AND(VLOOKUP(B9,指定数量リスト!$A:$D,2,FALSE)&lt;&gt;4,D9="ℓ"),メッセージリスト!$C$6,""))),"")</f>
        <v/>
      </c>
    </row>
    <row r="10" spans="1:12" s="13" customFormat="1" ht="25" customHeight="1">
      <c r="A10" s="23"/>
      <c r="B10" s="26"/>
      <c r="C10" s="25"/>
      <c r="D10" s="26"/>
      <c r="E10" s="24"/>
      <c r="F10" s="27"/>
      <c r="G10" s="61" t="str">
        <f>IF(D10="","",IFERROR(IF(L10=メッセージリスト!$C$2,メッセージリスト!$C$5,IF(L10=メッセージリスト!$C$6,メッセージリスト!$C$5,IF(I10="〇",C10*E10*1/F10,C10*E10))),"0"))</f>
        <v/>
      </c>
      <c r="H10" s="62" t="str">
        <f t="shared" si="0"/>
        <v/>
      </c>
      <c r="I10" s="63" t="str">
        <f>IF(AND(D10="kg",OR(B10=指定数量リスト!$A$2,B10=指定数量リスト!$A$3,B10=指定数量リスト!$A$4,B10=指定数量リスト!$A$5,B10=指定数量リスト!$A$6,B10=指定数量リスト!$A$7,B10=指定数量リスト!$A$8,B10=指定数量リスト!$A$9,B10=指定数量リスト!$A$10,B10=指定数量リスト!$A$11))=TRUE,"〇","")</f>
        <v/>
      </c>
      <c r="J10" s="63" t="str">
        <f>IF(OR(B10=指定数量リスト!$A$2,B10=指定数量リスト!$A$3,B10=指定数量リスト!$A$4),K10,"")</f>
        <v/>
      </c>
      <c r="K10" s="64" t="str">
        <f>IFERROR(G10/VLOOKUP(B10,指定数量リスト!$A:$D,3,FALSE),"")</f>
        <v/>
      </c>
      <c r="L10" s="69" t="str">
        <f>IFERROR(IF(ISNUMBER(F10),"",IF(AND(VLOOKUP(B10,指定数量リスト!$A:$D,2,FALSE)=4,D10="kg"),メッセージリスト!$C$2,IF(AND(VLOOKUP(B10,指定数量リスト!$A:$D,2,FALSE)&lt;&gt;4,D10="ℓ"),メッセージリスト!$C$6,""))),"")</f>
        <v/>
      </c>
    </row>
    <row r="11" spans="1:12" s="13" customFormat="1" ht="25" customHeight="1">
      <c r="A11" s="23"/>
      <c r="B11" s="26"/>
      <c r="C11" s="25"/>
      <c r="D11" s="26"/>
      <c r="E11" s="24"/>
      <c r="F11" s="27"/>
      <c r="G11" s="61" t="str">
        <f>IF(D11="","",IFERROR(IF(L11=メッセージリスト!$C$2,メッセージリスト!$C$5,IF(L11=メッセージリスト!$C$6,メッセージリスト!$C$5,IF(I11="〇",C11*E11*1/F11,C11*E11))),"0"))</f>
        <v/>
      </c>
      <c r="H11" s="62" t="str">
        <f t="shared" si="0"/>
        <v/>
      </c>
      <c r="I11" s="63" t="str">
        <f>IF(AND(D11="kg",OR(B11=指定数量リスト!$A$2,B11=指定数量リスト!$A$3,B11=指定数量リスト!$A$4,B11=指定数量リスト!$A$5,B11=指定数量リスト!$A$6,B11=指定数量リスト!$A$7,B11=指定数量リスト!$A$8,B11=指定数量リスト!$A$9,B11=指定数量リスト!$A$10,B11=指定数量リスト!$A$11))=TRUE,"〇","")</f>
        <v/>
      </c>
      <c r="J11" s="63" t="str">
        <f>IF(OR(B11=指定数量リスト!$A$2,B11=指定数量リスト!$A$3,B11=指定数量リスト!$A$4),K11,"")</f>
        <v/>
      </c>
      <c r="K11" s="64" t="str">
        <f>IFERROR(G11/VLOOKUP(B11,指定数量リスト!$A:$D,3,FALSE),"")</f>
        <v/>
      </c>
      <c r="L11" s="69" t="str">
        <f>IFERROR(IF(ISNUMBER(F11),"",IF(AND(VLOOKUP(B11,指定数量リスト!$A:$D,2,FALSE)=4,D11="kg"),メッセージリスト!$C$2,IF(AND(VLOOKUP(B11,指定数量リスト!$A:$D,2,FALSE)&lt;&gt;4,D11="ℓ"),メッセージリスト!$C$6,""))),"")</f>
        <v/>
      </c>
    </row>
    <row r="12" spans="1:12" s="13" customFormat="1" ht="25" customHeight="1">
      <c r="A12" s="23"/>
      <c r="B12" s="26"/>
      <c r="C12" s="25"/>
      <c r="D12" s="26"/>
      <c r="E12" s="24"/>
      <c r="F12" s="27"/>
      <c r="G12" s="61" t="str">
        <f>IF(D12="","",IFERROR(IF(L12=メッセージリスト!$C$2,メッセージリスト!$C$5,IF(L12=メッセージリスト!$C$6,メッセージリスト!$C$5,IF(I12="〇",C12*E12*1/F12,C12*E12))),"0"))</f>
        <v/>
      </c>
      <c r="H12" s="62" t="str">
        <f t="shared" si="0"/>
        <v/>
      </c>
      <c r="I12" s="63" t="str">
        <f>IF(AND(D12="kg",OR(B12=指定数量リスト!$A$2,B12=指定数量リスト!$A$3,B12=指定数量リスト!$A$4,B12=指定数量リスト!$A$5,B12=指定数量リスト!$A$6,B12=指定数量リスト!$A$7,B12=指定数量リスト!$A$8,B12=指定数量リスト!$A$9,B12=指定数量リスト!$A$10,B12=指定数量リスト!$A$11))=TRUE,"〇","")</f>
        <v/>
      </c>
      <c r="J12" s="63" t="str">
        <f>IF(OR(B12=指定数量リスト!$A$2,B12=指定数量リスト!$A$3,B12=指定数量リスト!$A$4),K12,"")</f>
        <v/>
      </c>
      <c r="K12" s="64" t="str">
        <f>IFERROR(G12/VLOOKUP(B12,指定数量リスト!$A:$D,3,FALSE),"")</f>
        <v/>
      </c>
      <c r="L12" s="69" t="str">
        <f>IFERROR(IF(ISNUMBER(F12),"",IF(AND(VLOOKUP(B12,指定数量リスト!$A:$D,2,FALSE)=4,D12="kg"),メッセージリスト!$C$2,IF(AND(VLOOKUP(B12,指定数量リスト!$A:$D,2,FALSE)&lt;&gt;4,D12="ℓ"),メッセージリスト!$C$6,""))),"")</f>
        <v/>
      </c>
    </row>
    <row r="13" spans="1:12" s="13" customFormat="1" ht="25" customHeight="1">
      <c r="A13" s="23"/>
      <c r="B13" s="26"/>
      <c r="C13" s="25"/>
      <c r="D13" s="26"/>
      <c r="E13" s="24"/>
      <c r="F13" s="27"/>
      <c r="G13" s="61" t="str">
        <f>IF(D13="","",IFERROR(IF(L13=メッセージリスト!$C$2,メッセージリスト!$C$5,IF(L13=メッセージリスト!$C$6,メッセージリスト!$C$5,IF(I13="〇",C13*E13*1/F13,C13*E13))),"0"))</f>
        <v/>
      </c>
      <c r="H13" s="62" t="str">
        <f t="shared" si="0"/>
        <v/>
      </c>
      <c r="I13" s="63" t="str">
        <f>IF(AND(D13="kg",OR(B13=指定数量リスト!$A$2,B13=指定数量リスト!$A$3,B13=指定数量リスト!$A$4,B13=指定数量リスト!$A$5,B13=指定数量リスト!$A$6,B13=指定数量リスト!$A$7,B13=指定数量リスト!$A$8,B13=指定数量リスト!$A$9,B13=指定数量リスト!$A$10,B13=指定数量リスト!$A$11))=TRUE,"〇","")</f>
        <v/>
      </c>
      <c r="J13" s="63" t="str">
        <f>IF(OR(B13=指定数量リスト!$A$2,B13=指定数量リスト!$A$3,B13=指定数量リスト!$A$4),K13,"")</f>
        <v/>
      </c>
      <c r="K13" s="64" t="str">
        <f>IFERROR(G13/VLOOKUP(B13,指定数量リスト!$A:$D,3,FALSE),"")</f>
        <v/>
      </c>
      <c r="L13" s="69" t="str">
        <f>IFERROR(IF(ISNUMBER(F13),"",IF(AND(VLOOKUP(B13,指定数量リスト!$A:$D,2,FALSE)=4,D13="kg"),メッセージリスト!$C$2,IF(AND(VLOOKUP(B13,指定数量リスト!$A:$D,2,FALSE)&lt;&gt;4,D13="ℓ"),メッセージリスト!$C$6,""))),"")</f>
        <v/>
      </c>
    </row>
    <row r="14" spans="1:12" s="13" customFormat="1" ht="25" customHeight="1">
      <c r="A14" s="23"/>
      <c r="B14" s="26"/>
      <c r="C14" s="25"/>
      <c r="D14" s="26"/>
      <c r="E14" s="24"/>
      <c r="F14" s="27"/>
      <c r="G14" s="61" t="str">
        <f>IF(D14="","",IFERROR(IF(L14=メッセージリスト!$C$2,メッセージリスト!$C$5,IF(L14=メッセージリスト!$C$6,メッセージリスト!$C$5,IF(I14="〇",C14*E14*1/F14,C14*E14))),"0"))</f>
        <v/>
      </c>
      <c r="H14" s="62" t="str">
        <f t="shared" si="0"/>
        <v/>
      </c>
      <c r="I14" s="63" t="str">
        <f>IF(AND(D14="kg",OR(B14=指定数量リスト!$A$2,B14=指定数量リスト!$A$3,B14=指定数量リスト!$A$4,B14=指定数量リスト!$A$5,B14=指定数量リスト!$A$6,B14=指定数量リスト!$A$7,B14=指定数量リスト!$A$8,B14=指定数量リスト!$A$9,B14=指定数量リスト!$A$10,B14=指定数量リスト!$A$11))=TRUE,"〇","")</f>
        <v/>
      </c>
      <c r="J14" s="63" t="str">
        <f>IF(OR(B14=指定数量リスト!$A$2,B14=指定数量リスト!$A$3,B14=指定数量リスト!$A$4),K14,"")</f>
        <v/>
      </c>
      <c r="K14" s="64" t="str">
        <f>IFERROR(G14/VLOOKUP(B14,指定数量リスト!$A:$D,3,FALSE),"")</f>
        <v/>
      </c>
      <c r="L14" s="69" t="str">
        <f>IFERROR(IF(ISNUMBER(F14),"",IF(AND(VLOOKUP(B14,指定数量リスト!$A:$D,2,FALSE)=4,D14="kg"),メッセージリスト!$C$2,IF(AND(VLOOKUP(B14,指定数量リスト!$A:$D,2,FALSE)&lt;&gt;4,D14="ℓ"),メッセージリスト!$C$6,""))),"")</f>
        <v/>
      </c>
    </row>
    <row r="15" spans="1:12" s="13" customFormat="1" ht="25" customHeight="1">
      <c r="A15" s="23"/>
      <c r="B15" s="26"/>
      <c r="C15" s="25"/>
      <c r="D15" s="26"/>
      <c r="E15" s="24"/>
      <c r="F15" s="27"/>
      <c r="G15" s="61" t="str">
        <f>IF(D15="","",IFERROR(IF(L15=メッセージリスト!$C$2,メッセージリスト!$C$5,IF(L15=メッセージリスト!$C$6,メッセージリスト!$C$5,IF(I15="〇",C15*E15*1/F15,C15*E15))),"0"))</f>
        <v/>
      </c>
      <c r="H15" s="62" t="str">
        <f t="shared" si="0"/>
        <v/>
      </c>
      <c r="I15" s="63" t="str">
        <f>IF(AND(D15="kg",OR(B15=指定数量リスト!$A$2,B15=指定数量リスト!$A$3,B15=指定数量リスト!$A$4,B15=指定数量リスト!$A$5,B15=指定数量リスト!$A$6,B15=指定数量リスト!$A$7,B15=指定数量リスト!$A$8,B15=指定数量リスト!$A$9,B15=指定数量リスト!$A$10,B15=指定数量リスト!$A$11))=TRUE,"〇","")</f>
        <v/>
      </c>
      <c r="J15" s="63" t="str">
        <f>IF(OR(B15=指定数量リスト!$A$2,B15=指定数量リスト!$A$3,B15=指定数量リスト!$A$4),K15,"")</f>
        <v/>
      </c>
      <c r="K15" s="64" t="str">
        <f>IFERROR(G15/VLOOKUP(B15,指定数量リスト!$A:$D,3,FALSE),"")</f>
        <v/>
      </c>
      <c r="L15" s="69" t="str">
        <f>IFERROR(IF(ISNUMBER(F15),"",IF(AND(VLOOKUP(B15,指定数量リスト!$A:$D,2,FALSE)=4,D15="kg"),メッセージリスト!$C$2,IF(AND(VLOOKUP(B15,指定数量リスト!$A:$D,2,FALSE)&lt;&gt;4,D15="ℓ"),メッセージリスト!$C$6,""))),"")</f>
        <v/>
      </c>
    </row>
    <row r="16" spans="1:12" s="13" customFormat="1" ht="25" customHeight="1">
      <c r="A16" s="28"/>
      <c r="B16" s="31"/>
      <c r="C16" s="30"/>
      <c r="D16" s="31"/>
      <c r="E16" s="29"/>
      <c r="F16" s="32"/>
      <c r="G16" s="65" t="str">
        <f>IF(D16="","",IFERROR(IF(L16=メッセージリスト!$C$2,メッセージリスト!$C$5,IF(L16=メッセージリスト!$C$6,メッセージリスト!$C$5,IF(I16="〇",C16*E16*1/F16,C16*E16))),"0"))</f>
        <v/>
      </c>
      <c r="H16" s="66" t="str">
        <f t="shared" si="0"/>
        <v/>
      </c>
      <c r="I16" s="67" t="str">
        <f>IF(AND(D16="kg",OR(B16=指定数量リスト!$A$2,B16=指定数量リスト!$A$3,B16=指定数量リスト!$A$4,B16=指定数量リスト!$A$5,B16=指定数量リスト!$A$6,B16=指定数量リスト!$A$7,B16=指定数量リスト!$A$8,B16=指定数量リスト!$A$9,B16=指定数量リスト!$A$10,B16=指定数量リスト!$A$11))=TRUE,"〇","")</f>
        <v/>
      </c>
      <c r="J16" s="67" t="str">
        <f>IF(OR(B16=指定数量リスト!$A$2,B16=指定数量リスト!$A$3,B16=指定数量リスト!$A$4),K16,"")</f>
        <v/>
      </c>
      <c r="K16" s="68" t="str">
        <f>IFERROR(G16/VLOOKUP(B16,指定数量リスト!$A:$D,3,FALSE),"")</f>
        <v/>
      </c>
      <c r="L16" s="70" t="str">
        <f>IFERROR(IF(ISNUMBER(F16),"",IF(AND(VLOOKUP(B16,指定数量リスト!$A:$D,2,FALSE)=4,D16="kg"),メッセージリスト!$C$2,IF(AND(VLOOKUP(B16,指定数量リスト!$A:$D,2,FALSE)&lt;&gt;4,D16="ℓ"),メッセージリスト!$C$6,""))),"")</f>
        <v/>
      </c>
    </row>
    <row r="17" spans="1:12" s="13" customFormat="1" ht="25" customHeight="1">
      <c r="A17" s="28"/>
      <c r="B17" s="31"/>
      <c r="C17" s="30"/>
      <c r="D17" s="31"/>
      <c r="E17" s="29"/>
      <c r="F17" s="32"/>
      <c r="G17" s="65" t="str">
        <f>IF(D17="","",IFERROR(IF(L17=メッセージリスト!$C$2,メッセージリスト!$C$5,IF(L17=メッセージリスト!$C$6,メッセージリスト!$C$5,IF(I17="〇",C17*E17*1/F17,C17*E17))),"0"))</f>
        <v/>
      </c>
      <c r="H17" s="66" t="str">
        <f t="shared" ref="H17:H22" si="1">IF(D17="","",IF(I17="〇","ℓ",D17))</f>
        <v/>
      </c>
      <c r="I17" s="67" t="str">
        <f>IF(AND(D17="kg",OR(B17=指定数量リスト!$A$2,B17=指定数量リスト!$A$3,B17=指定数量リスト!$A$4,B17=指定数量リスト!$A$5,B17=指定数量リスト!$A$6,B17=指定数量リスト!$A$7,B17=指定数量リスト!$A$8,B17=指定数量リスト!$A$9,B17=指定数量リスト!$A$10,B17=指定数量リスト!$A$11))=TRUE,"〇","")</f>
        <v/>
      </c>
      <c r="J17" s="67" t="str">
        <f>IF(OR(B17=指定数量リスト!$A$2,B17=指定数量リスト!$A$3,B17=指定数量リスト!$A$4),K17,"")</f>
        <v/>
      </c>
      <c r="K17" s="68" t="str">
        <f>IFERROR(G17/VLOOKUP(B17,指定数量リスト!$A:$D,3,FALSE),"")</f>
        <v/>
      </c>
      <c r="L17" s="70" t="str">
        <f>IFERROR(IF(ISNUMBER(F17),"",IF(AND(VLOOKUP(B17,指定数量リスト!$A:$D,2,FALSE)=4,D17="kg"),メッセージリスト!$C$2,IF(AND(VLOOKUP(B17,指定数量リスト!$A:$D,2,FALSE)&lt;&gt;4,D17="ℓ"),メッセージリスト!$C$6,""))),"")</f>
        <v/>
      </c>
    </row>
    <row r="18" spans="1:12" s="13" customFormat="1" ht="25" customHeight="1">
      <c r="A18" s="28"/>
      <c r="B18" s="31"/>
      <c r="C18" s="30"/>
      <c r="D18" s="31"/>
      <c r="E18" s="29"/>
      <c r="F18" s="32"/>
      <c r="G18" s="65" t="str">
        <f>IF(D18="","",IFERROR(IF(L18=メッセージリスト!$C$2,メッセージリスト!$C$5,IF(L18=メッセージリスト!$C$6,メッセージリスト!$C$5,IF(I18="〇",C18*E18*1/F18,C18*E18))),"0"))</f>
        <v/>
      </c>
      <c r="H18" s="66" t="str">
        <f t="shared" si="1"/>
        <v/>
      </c>
      <c r="I18" s="67" t="str">
        <f>IF(AND(D18="kg",OR(B18=指定数量リスト!$A$2,B18=指定数量リスト!$A$3,B18=指定数量リスト!$A$4,B18=指定数量リスト!$A$5,B18=指定数量リスト!$A$6,B18=指定数量リスト!$A$7,B18=指定数量リスト!$A$8,B18=指定数量リスト!$A$9,B18=指定数量リスト!$A$10,B18=指定数量リスト!$A$11))=TRUE,"〇","")</f>
        <v/>
      </c>
      <c r="J18" s="67" t="str">
        <f>IF(OR(B18=指定数量リスト!$A$2,B18=指定数量リスト!$A$3,B18=指定数量リスト!$A$4),K18,"")</f>
        <v/>
      </c>
      <c r="K18" s="68" t="str">
        <f>IFERROR(G18/VLOOKUP(B18,指定数量リスト!$A:$D,3,FALSE),"")</f>
        <v/>
      </c>
      <c r="L18" s="70" t="str">
        <f>IFERROR(IF(ISNUMBER(F18),"",IF(AND(VLOOKUP(B18,指定数量リスト!$A:$D,2,FALSE)=4,D18="kg"),メッセージリスト!$C$2,IF(AND(VLOOKUP(B18,指定数量リスト!$A:$D,2,FALSE)&lt;&gt;4,D18="ℓ"),メッセージリスト!$C$6,""))),"")</f>
        <v/>
      </c>
    </row>
    <row r="19" spans="1:12" s="13" customFormat="1" ht="25" customHeight="1">
      <c r="A19" s="28"/>
      <c r="B19" s="31"/>
      <c r="C19" s="30"/>
      <c r="D19" s="31"/>
      <c r="E19" s="29"/>
      <c r="F19" s="32"/>
      <c r="G19" s="65" t="str">
        <f>IF(D19="","",IFERROR(IF(L19=メッセージリスト!$C$2,メッセージリスト!$C$5,IF(L19=メッセージリスト!$C$6,メッセージリスト!$C$5,IF(I19="〇",C19*E19*1/F19,C19*E19))),"0"))</f>
        <v/>
      </c>
      <c r="H19" s="66" t="str">
        <f t="shared" si="1"/>
        <v/>
      </c>
      <c r="I19" s="67" t="str">
        <f>IF(AND(D19="kg",OR(B19=指定数量リスト!$A$2,B19=指定数量リスト!$A$3,B19=指定数量リスト!$A$4,B19=指定数量リスト!$A$5,B19=指定数量リスト!$A$6,B19=指定数量リスト!$A$7,B19=指定数量リスト!$A$8,B19=指定数量リスト!$A$9,B19=指定数量リスト!$A$10,B19=指定数量リスト!$A$11))=TRUE,"〇","")</f>
        <v/>
      </c>
      <c r="J19" s="67" t="str">
        <f>IF(OR(B19=指定数量リスト!$A$2,B19=指定数量リスト!$A$3,B19=指定数量リスト!$A$4),K19,"")</f>
        <v/>
      </c>
      <c r="K19" s="68" t="str">
        <f>IFERROR(G19/VLOOKUP(B19,指定数量リスト!$A:$D,3,FALSE),"")</f>
        <v/>
      </c>
      <c r="L19" s="70" t="str">
        <f>IFERROR(IF(ISNUMBER(F19),"",IF(AND(VLOOKUP(B19,指定数量リスト!$A:$D,2,FALSE)=4,D19="kg"),メッセージリスト!$C$2,IF(AND(VLOOKUP(B19,指定数量リスト!$A:$D,2,FALSE)&lt;&gt;4,D19="ℓ"),メッセージリスト!$C$6,""))),"")</f>
        <v/>
      </c>
    </row>
    <row r="20" spans="1:12" s="13" customFormat="1" ht="25" customHeight="1">
      <c r="A20" s="28"/>
      <c r="B20" s="31"/>
      <c r="C20" s="30"/>
      <c r="D20" s="31"/>
      <c r="E20" s="29"/>
      <c r="F20" s="32"/>
      <c r="G20" s="65" t="str">
        <f>IF(D20="","",IFERROR(IF(L20=メッセージリスト!$C$2,メッセージリスト!$C$5,IF(L20=メッセージリスト!$C$6,メッセージリスト!$C$5,IF(I20="〇",C20*E20*1/F20,C20*E20))),"0"))</f>
        <v/>
      </c>
      <c r="H20" s="66" t="str">
        <f t="shared" si="1"/>
        <v/>
      </c>
      <c r="I20" s="67" t="str">
        <f>IF(AND(D20="kg",OR(B20=指定数量リスト!$A$2,B20=指定数量リスト!$A$3,B20=指定数量リスト!$A$4,B20=指定数量リスト!$A$5,B20=指定数量リスト!$A$6,B20=指定数量リスト!$A$7,B20=指定数量リスト!$A$8,B20=指定数量リスト!$A$9,B20=指定数量リスト!$A$10,B20=指定数量リスト!$A$11))=TRUE,"〇","")</f>
        <v/>
      </c>
      <c r="J20" s="67" t="str">
        <f>IF(OR(B20=指定数量リスト!$A$2,B20=指定数量リスト!$A$3,B20=指定数量リスト!$A$4),K20,"")</f>
        <v/>
      </c>
      <c r="K20" s="68" t="str">
        <f>IFERROR(G20/VLOOKUP(B20,指定数量リスト!$A:$D,3,FALSE),"")</f>
        <v/>
      </c>
      <c r="L20" s="70" t="str">
        <f>IFERROR(IF(ISNUMBER(F20),"",IF(AND(VLOOKUP(B20,指定数量リスト!$A:$D,2,FALSE)=4,D20="kg"),メッセージリスト!$C$2,IF(AND(VLOOKUP(B20,指定数量リスト!$A:$D,2,FALSE)&lt;&gt;4,D20="ℓ"),メッセージリスト!$C$6,""))),"")</f>
        <v/>
      </c>
    </row>
    <row r="21" spans="1:12" s="13" customFormat="1" ht="25" customHeight="1">
      <c r="A21" s="28"/>
      <c r="B21" s="31"/>
      <c r="C21" s="30"/>
      <c r="D21" s="31"/>
      <c r="E21" s="29"/>
      <c r="F21" s="32"/>
      <c r="G21" s="65" t="str">
        <f>IF(D21="","",IFERROR(IF(L21=メッセージリスト!$C$2,メッセージリスト!$C$5,IF(L21=メッセージリスト!$C$6,メッセージリスト!$C$5,IF(I21="〇",C21*E21*1/F21,C21*E21))),"0"))</f>
        <v/>
      </c>
      <c r="H21" s="66" t="str">
        <f t="shared" si="1"/>
        <v/>
      </c>
      <c r="I21" s="67" t="str">
        <f>IF(AND(D21="kg",OR(B21=指定数量リスト!$A$2,B21=指定数量リスト!$A$3,B21=指定数量リスト!$A$4,B21=指定数量リスト!$A$5,B21=指定数量リスト!$A$6,B21=指定数量リスト!$A$7,B21=指定数量リスト!$A$8,B21=指定数量リスト!$A$9,B21=指定数量リスト!$A$10,B21=指定数量リスト!$A$11))=TRUE,"〇","")</f>
        <v/>
      </c>
      <c r="J21" s="67" t="str">
        <f>IF(OR(B21=指定数量リスト!$A$2,B21=指定数量リスト!$A$3,B21=指定数量リスト!$A$4),K21,"")</f>
        <v/>
      </c>
      <c r="K21" s="68" t="str">
        <f>IFERROR(G21/VLOOKUP(B21,指定数量リスト!$A:$D,3,FALSE),"")</f>
        <v/>
      </c>
      <c r="L21" s="70" t="str">
        <f>IFERROR(IF(ISNUMBER(F21),"",IF(AND(VLOOKUP(B21,指定数量リスト!$A:$D,2,FALSE)=4,D21="kg"),メッセージリスト!$C$2,IF(AND(VLOOKUP(B21,指定数量リスト!$A:$D,2,FALSE)&lt;&gt;4,D21="ℓ"),メッセージリスト!$C$6,""))),"")</f>
        <v/>
      </c>
    </row>
    <row r="22" spans="1:12" s="13" customFormat="1" ht="25" customHeight="1">
      <c r="A22" s="28"/>
      <c r="B22" s="31"/>
      <c r="C22" s="30"/>
      <c r="D22" s="31"/>
      <c r="E22" s="29"/>
      <c r="F22" s="32"/>
      <c r="G22" s="65" t="str">
        <f>IF(D22="","",IFERROR(IF(L22=メッセージリスト!$C$2,メッセージリスト!$C$5,IF(L22=メッセージリスト!$C$6,メッセージリスト!$C$5,IF(I22="〇",C22*E22*1/F22,C22*E22))),"0"))</f>
        <v/>
      </c>
      <c r="H22" s="66" t="str">
        <f t="shared" si="1"/>
        <v/>
      </c>
      <c r="I22" s="67" t="str">
        <f>IF(AND(D22="kg",OR(B22=指定数量リスト!$A$2,B22=指定数量リスト!$A$3,B22=指定数量リスト!$A$4,B22=指定数量リスト!$A$5,B22=指定数量リスト!$A$6,B22=指定数量リスト!$A$7,B22=指定数量リスト!$A$8,B22=指定数量リスト!$A$9,B22=指定数量リスト!$A$10,B22=指定数量リスト!$A$11))=TRUE,"〇","")</f>
        <v/>
      </c>
      <c r="J22" s="67" t="str">
        <f>IF(OR(B22=指定数量リスト!$A$2,B22=指定数量リスト!$A$3,B22=指定数量リスト!$A$4),K22,"")</f>
        <v/>
      </c>
      <c r="K22" s="68" t="str">
        <f>IFERROR(G22/VLOOKUP(B22,指定数量リスト!$A:$D,3,FALSE),"")</f>
        <v/>
      </c>
      <c r="L22" s="70" t="str">
        <f>IFERROR(IF(ISNUMBER(F22),"",IF(AND(VLOOKUP(B22,指定数量リスト!$A:$D,2,FALSE)=4,D22="kg"),メッセージリスト!$C$2,IF(AND(VLOOKUP(B22,指定数量リスト!$A:$D,2,FALSE)&lt;&gt;4,D22="ℓ"),メッセージリスト!$C$6,""))),"")</f>
        <v/>
      </c>
    </row>
    <row r="23" spans="1:12" s="13" customFormat="1" ht="25" customHeight="1">
      <c r="A23" s="28"/>
      <c r="B23" s="31"/>
      <c r="C23" s="30"/>
      <c r="D23" s="31"/>
      <c r="E23" s="29"/>
      <c r="F23" s="32"/>
      <c r="G23" s="65" t="str">
        <f>IF(D23="","",IFERROR(IF(L23=メッセージリスト!$C$2,メッセージリスト!$C$5,IF(L23=メッセージリスト!$C$6,メッセージリスト!$C$5,IF(I23="〇",C23*E23*1/F23,C23*E23))),"0"))</f>
        <v/>
      </c>
      <c r="H23" s="66" t="str">
        <f>IF(D23="","",IF(I23="〇","ℓ",D23))</f>
        <v/>
      </c>
      <c r="I23" s="67" t="str">
        <f>IF(AND(D23="kg",OR(B23=指定数量リスト!$A$2,B23=指定数量リスト!$A$3,B23=指定数量リスト!$A$4,B23=指定数量リスト!$A$5,B23=指定数量リスト!$A$6,B23=指定数量リスト!$A$7,B23=指定数量リスト!$A$8,B23=指定数量リスト!$A$9,B23=指定数量リスト!$A$10,B23=指定数量リスト!$A$11))=TRUE,"〇","")</f>
        <v/>
      </c>
      <c r="J23" s="67" t="str">
        <f>IF(OR(B23=指定数量リスト!$A$2,B23=指定数量リスト!$A$3,B23=指定数量リスト!$A$4),K23,"")</f>
        <v/>
      </c>
      <c r="K23" s="68" t="str">
        <f>IFERROR(G23/VLOOKUP(B23,指定数量リスト!$A:$D,3,FALSE),"")</f>
        <v/>
      </c>
      <c r="L23" s="70" t="str">
        <f>IFERROR(IF(ISNUMBER(F23),"",IF(AND(VLOOKUP(B23,指定数量リスト!$A:$D,2,FALSE)=4,D23="kg"),メッセージリスト!$C$2,IF(AND(VLOOKUP(B23,指定数量リスト!$A:$D,2,FALSE)&lt;&gt;4,D23="ℓ"),メッセージリスト!$C$6,""))),"")</f>
        <v/>
      </c>
    </row>
    <row r="24" spans="1:12" s="13" customFormat="1" ht="25" customHeight="1"/>
    <row r="25" spans="1:12" s="13" customFormat="1" ht="25" customHeight="1"/>
    <row r="26" spans="1:12" ht="24.75" customHeight="1">
      <c r="F26" s="16"/>
      <c r="G26" s="16"/>
      <c r="K26" s="16"/>
    </row>
    <row r="27" spans="1:12" ht="24.75" customHeight="1">
      <c r="F27" s="16"/>
      <c r="G27" s="16"/>
      <c r="K27" s="16"/>
    </row>
    <row r="28" spans="1:12" ht="24.75" customHeight="1">
      <c r="F28" s="16"/>
      <c r="G28" s="16"/>
      <c r="K28" s="16"/>
    </row>
    <row r="29" spans="1:12" ht="24.75" customHeight="1">
      <c r="F29" s="16"/>
      <c r="G29" s="16"/>
      <c r="K29" s="16"/>
    </row>
    <row r="30" spans="1:12" ht="24.75" customHeight="1">
      <c r="F30" s="16"/>
      <c r="G30" s="16"/>
      <c r="K30" s="16"/>
    </row>
    <row r="31" spans="1:12" ht="24.75" customHeight="1">
      <c r="F31" s="16"/>
      <c r="G31" s="16"/>
      <c r="K31" s="16"/>
    </row>
    <row r="32" spans="1:12" ht="24.75" customHeight="1">
      <c r="F32" s="16"/>
      <c r="G32" s="16"/>
      <c r="K32" s="16"/>
    </row>
    <row r="33" spans="6:11" ht="24.75" customHeight="1">
      <c r="F33" s="16"/>
      <c r="G33" s="16"/>
      <c r="K33" s="16"/>
    </row>
    <row r="34" spans="6:11" ht="24.75" customHeight="1"/>
    <row r="35" spans="6:11" ht="24.75" customHeight="1"/>
    <row r="36" spans="6:11" ht="24.75" customHeight="1"/>
    <row r="37" spans="6:11" ht="24.75" customHeight="1"/>
    <row r="38" spans="6:11" ht="24.75" customHeight="1"/>
    <row r="39" spans="6:11" ht="24.75" customHeight="1"/>
    <row r="40" spans="6:11" ht="24.75" customHeight="1"/>
    <row r="41" spans="6:11" ht="24.75" customHeight="1"/>
    <row r="42" spans="6:11" ht="24.75" customHeight="1"/>
    <row r="43" spans="6:11" ht="24.75" customHeight="1"/>
    <row r="44" spans="6:11" ht="24.75" customHeight="1"/>
    <row r="45" spans="6:11" ht="24.75" customHeight="1"/>
    <row r="46" spans="6:11" ht="24.75" customHeight="1"/>
    <row r="47" spans="6:11" ht="24.75" customHeight="1"/>
    <row r="48" spans="6:11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</sheetData>
  <sheetProtection sheet="1" objects="1" scenarios="1"/>
  <mergeCells count="2">
    <mergeCell ref="B2:G2"/>
    <mergeCell ref="B1:G1"/>
  </mergeCells>
  <phoneticPr fontId="1"/>
  <conditionalFormatting sqref="F6:F23">
    <cfRule type="expression" priority="3">
      <formula>IF(L6="右のセルに比重を入力してください",TRUE,IF(L6="比重が未入力です",TRUE, IF(F6&lt;&gt;"",TRUE,FALSE)))</formula>
    </cfRule>
  </conditionalFormatting>
  <dataValidations count="2">
    <dataValidation type="list" allowBlank="1" showInputMessage="1" showErrorMessage="1" sqref="D7:D16">
      <formula1>"kg,ℓ"</formula1>
    </dataValidation>
    <dataValidation type="list" allowBlank="1" showInputMessage="1" showErrorMessage="1" sqref="D6">
      <formula1>"ℓ,kg"</formula1>
    </dataValidation>
  </dataValidations>
  <pageMargins left="0.23622047244094491" right="0.23622047244094491" top="0.94488188976377963" bottom="0.55118110236220474" header="0.70866141732283472" footer="0.31496062992125984"/>
  <pageSetup paperSize="9" scale="72" orientation="landscape" r:id="rId1"/>
  <headerFooter>
    <oddFooter>&amp;P / &amp;N ページ</oddFoot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指定数量リスト!$A$2:$A$32</xm:f>
          </x14:formula1>
          <xm:sqref>B6:B23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90"/>
  <sheetViews>
    <sheetView tabSelected="1" view="pageBreakPreview" zoomScale="115" zoomScaleNormal="89" zoomScaleSheetLayoutView="115" workbookViewId="0"/>
  </sheetViews>
  <sheetFormatPr defaultColWidth="9" defaultRowHeight="15"/>
  <cols>
    <col min="1" max="1" width="16.33203125" style="7" customWidth="1"/>
    <col min="2" max="2" width="20.58203125" style="7" customWidth="1"/>
    <col min="3" max="3" width="5.5" style="7" customWidth="1"/>
    <col min="4" max="4" width="5.08203125" style="7" customWidth="1"/>
    <col min="5" max="5" width="4.75" style="7" customWidth="1"/>
    <col min="6" max="6" width="6.5" style="8" customWidth="1"/>
    <col min="7" max="7" width="8.75" style="8" customWidth="1"/>
    <col min="8" max="8" width="5.08203125" style="7" customWidth="1"/>
    <col min="9" max="9" width="11.08203125" style="8" customWidth="1"/>
    <col min="10" max="16384" width="9" style="7"/>
  </cols>
  <sheetData>
    <row r="1" spans="1:9">
      <c r="A1" s="7" t="s">
        <v>81</v>
      </c>
    </row>
    <row r="2" spans="1:9" ht="7.5" customHeight="1">
      <c r="G2" s="9"/>
      <c r="H2" s="9"/>
      <c r="I2" s="10"/>
    </row>
    <row r="3" spans="1:9" ht="39.75" customHeight="1">
      <c r="A3" s="77" t="s">
        <v>79</v>
      </c>
      <c r="B3" s="77"/>
      <c r="C3" s="77"/>
      <c r="D3" s="77"/>
      <c r="E3" s="77"/>
      <c r="F3" s="77"/>
      <c r="G3" s="77"/>
      <c r="H3" s="77"/>
      <c r="I3" s="77"/>
    </row>
    <row r="4" spans="1:9" ht="52.9" customHeight="1">
      <c r="A4" s="35" t="s">
        <v>43</v>
      </c>
      <c r="B4" s="35" t="s">
        <v>38</v>
      </c>
      <c r="C4" s="80" t="s">
        <v>85</v>
      </c>
      <c r="D4" s="81"/>
      <c r="E4" s="36" t="s">
        <v>84</v>
      </c>
      <c r="F4" s="37" t="s">
        <v>40</v>
      </c>
      <c r="G4" s="78" t="s">
        <v>2</v>
      </c>
      <c r="H4" s="79"/>
      <c r="I4" s="50" t="s">
        <v>39</v>
      </c>
    </row>
    <row r="5" spans="1:9" ht="26.25" customHeight="1">
      <c r="A5" s="38" t="str">
        <f>IF('倍数算定用（入力）'!A6="","",'倍数算定用（入力）'!A6)</f>
        <v/>
      </c>
      <c r="B5" s="38" t="str">
        <f>IF('倍数算定用（入力）'!B6="","",'倍数算定用（入力）'!B6)</f>
        <v/>
      </c>
      <c r="C5" s="39" t="str">
        <f>IF('倍数算定用（入力）'!C6="","",'倍数算定用（入力）'!C6)</f>
        <v/>
      </c>
      <c r="D5" s="39" t="str">
        <f>IF('倍数算定用（入力）'!D6="","",'倍数算定用（入力）'!D6)</f>
        <v/>
      </c>
      <c r="E5" s="39" t="str">
        <f>IF('倍数算定用（入力）'!E6="","",'倍数算定用（入力）'!E6)</f>
        <v/>
      </c>
      <c r="F5" s="40" t="str">
        <f>IF('倍数算定用（入力）'!F6="",IF(C5="","","--"),'倍数算定用（入力）'!F6)</f>
        <v/>
      </c>
      <c r="G5" s="41" t="str">
        <f>IF('倍数算定用（入力）'!G6="","",'倍数算定用（入力）'!G6)</f>
        <v/>
      </c>
      <c r="H5" s="39" t="str">
        <f>IF('倍数算定用（入力）'!H6="","",'倍数算定用（入力）'!H6)</f>
        <v/>
      </c>
      <c r="I5" s="51" t="str">
        <f>IF('倍数算定用（入力）'!K6="","",'倍数算定用（入力）'!K6)</f>
        <v/>
      </c>
    </row>
    <row r="6" spans="1:9" ht="26.25" customHeight="1">
      <c r="A6" s="42" t="str">
        <f>IF('倍数算定用（入力）'!A7="","",'倍数算定用（入力）'!A7)</f>
        <v/>
      </c>
      <c r="B6" s="42" t="str">
        <f>IF('倍数算定用（入力）'!B7="","",'倍数算定用（入力）'!B7)</f>
        <v/>
      </c>
      <c r="C6" s="43" t="str">
        <f>IF('倍数算定用（入力）'!C7="","",'倍数算定用（入力）'!C7)</f>
        <v/>
      </c>
      <c r="D6" s="43" t="str">
        <f>IF('倍数算定用（入力）'!D7="","",'倍数算定用（入力）'!D7)</f>
        <v/>
      </c>
      <c r="E6" s="43" t="str">
        <f>IF('倍数算定用（入力）'!E7="","",'倍数算定用（入力）'!E7)</f>
        <v/>
      </c>
      <c r="F6" s="44" t="str">
        <f>IF('倍数算定用（入力）'!F7="",IF(C6="","","--"),'倍数算定用（入力）'!F7)</f>
        <v/>
      </c>
      <c r="G6" s="45" t="str">
        <f>IF('倍数算定用（入力）'!G7="","",'倍数算定用（入力）'!G7)</f>
        <v/>
      </c>
      <c r="H6" s="43" t="str">
        <f>IF('倍数算定用（入力）'!H7="","",'倍数算定用（入力）'!H7)</f>
        <v/>
      </c>
      <c r="I6" s="52" t="str">
        <f>IF('倍数算定用（入力）'!K7="","",'倍数算定用（入力）'!K7)</f>
        <v/>
      </c>
    </row>
    <row r="7" spans="1:9" ht="26.25" customHeight="1">
      <c r="A7" s="38" t="str">
        <f>IF('倍数算定用（入力）'!A8="","",'倍数算定用（入力）'!A8)</f>
        <v/>
      </c>
      <c r="B7" s="38" t="str">
        <f>IF('倍数算定用（入力）'!B8="","",'倍数算定用（入力）'!B8)</f>
        <v/>
      </c>
      <c r="C7" s="39" t="str">
        <f>IF('倍数算定用（入力）'!C8="","",'倍数算定用（入力）'!C8)</f>
        <v/>
      </c>
      <c r="D7" s="39" t="str">
        <f>IF('倍数算定用（入力）'!D8="","",'倍数算定用（入力）'!D8)</f>
        <v/>
      </c>
      <c r="E7" s="39" t="str">
        <f>IF('倍数算定用（入力）'!E8="","",'倍数算定用（入力）'!E8)</f>
        <v/>
      </c>
      <c r="F7" s="40" t="str">
        <f>IF('倍数算定用（入力）'!F8="",IF(C7="","","--"),'倍数算定用（入力）'!F8)</f>
        <v/>
      </c>
      <c r="G7" s="41" t="str">
        <f>IF('倍数算定用（入力）'!G8="","",'倍数算定用（入力）'!G8)</f>
        <v/>
      </c>
      <c r="H7" s="39" t="str">
        <f>IF('倍数算定用（入力）'!H8="","",'倍数算定用（入力）'!H8)</f>
        <v/>
      </c>
      <c r="I7" s="51" t="str">
        <f>IF('倍数算定用（入力）'!K8="","",'倍数算定用（入力）'!K8)</f>
        <v/>
      </c>
    </row>
    <row r="8" spans="1:9" ht="26.25" customHeight="1">
      <c r="A8" s="42" t="str">
        <f>IF('倍数算定用（入力）'!A9="","",'倍数算定用（入力）'!A9)</f>
        <v/>
      </c>
      <c r="B8" s="42" t="str">
        <f>IF('倍数算定用（入力）'!B9="","",'倍数算定用（入力）'!B9)</f>
        <v/>
      </c>
      <c r="C8" s="43" t="str">
        <f>IF('倍数算定用（入力）'!C9="","",'倍数算定用（入力）'!C9)</f>
        <v/>
      </c>
      <c r="D8" s="43" t="str">
        <f>IF('倍数算定用（入力）'!D9="","",'倍数算定用（入力）'!D9)</f>
        <v/>
      </c>
      <c r="E8" s="43" t="str">
        <f>IF('倍数算定用（入力）'!E9="","",'倍数算定用（入力）'!E9)</f>
        <v/>
      </c>
      <c r="F8" s="44" t="str">
        <f>IF('倍数算定用（入力）'!F9="",IF(C8="","","--"),'倍数算定用（入力）'!F9)</f>
        <v/>
      </c>
      <c r="G8" s="45" t="str">
        <f>IF('倍数算定用（入力）'!G9="","",'倍数算定用（入力）'!G9)</f>
        <v/>
      </c>
      <c r="H8" s="43" t="str">
        <f>IF('倍数算定用（入力）'!H9="","",'倍数算定用（入力）'!H9)</f>
        <v/>
      </c>
      <c r="I8" s="52" t="str">
        <f>IF('倍数算定用（入力）'!K9="","",'倍数算定用（入力）'!K9)</f>
        <v/>
      </c>
    </row>
    <row r="9" spans="1:9" ht="26.25" customHeight="1">
      <c r="A9" s="38" t="str">
        <f>IF('倍数算定用（入力）'!A10="","",'倍数算定用（入力）'!A10)</f>
        <v/>
      </c>
      <c r="B9" s="38" t="str">
        <f>IF('倍数算定用（入力）'!B10="","",'倍数算定用（入力）'!B10)</f>
        <v/>
      </c>
      <c r="C9" s="39" t="str">
        <f>IF('倍数算定用（入力）'!C10="","",'倍数算定用（入力）'!C10)</f>
        <v/>
      </c>
      <c r="D9" s="39" t="str">
        <f>IF('倍数算定用（入力）'!D10="","",'倍数算定用（入力）'!D10)</f>
        <v/>
      </c>
      <c r="E9" s="39" t="str">
        <f>IF('倍数算定用（入力）'!E10="","",'倍数算定用（入力）'!E10)</f>
        <v/>
      </c>
      <c r="F9" s="40" t="str">
        <f>IF('倍数算定用（入力）'!F10="",IF(C9="","","--"),'倍数算定用（入力）'!F10)</f>
        <v/>
      </c>
      <c r="G9" s="41" t="str">
        <f>IF('倍数算定用（入力）'!G10="","",'倍数算定用（入力）'!G10)</f>
        <v/>
      </c>
      <c r="H9" s="39" t="str">
        <f>IF('倍数算定用（入力）'!H10="","",'倍数算定用（入力）'!H10)</f>
        <v/>
      </c>
      <c r="I9" s="51" t="str">
        <f>IF('倍数算定用（入力）'!K10="","",'倍数算定用（入力）'!K10)</f>
        <v/>
      </c>
    </row>
    <row r="10" spans="1:9" ht="26.25" customHeight="1">
      <c r="A10" s="42" t="str">
        <f>IF('倍数算定用（入力）'!A11="","",'倍数算定用（入力）'!A11)</f>
        <v/>
      </c>
      <c r="B10" s="42" t="str">
        <f>IF('倍数算定用（入力）'!B11="","",'倍数算定用（入力）'!B11)</f>
        <v/>
      </c>
      <c r="C10" s="43" t="str">
        <f>IF('倍数算定用（入力）'!C11="","",'倍数算定用（入力）'!C11)</f>
        <v/>
      </c>
      <c r="D10" s="43" t="str">
        <f>IF('倍数算定用（入力）'!D11="","",'倍数算定用（入力）'!D11)</f>
        <v/>
      </c>
      <c r="E10" s="43" t="str">
        <f>IF('倍数算定用（入力）'!E11="","",'倍数算定用（入力）'!E11)</f>
        <v/>
      </c>
      <c r="F10" s="44" t="str">
        <f>IF('倍数算定用（入力）'!F11="",IF(C10="","","--"),'倍数算定用（入力）'!F11)</f>
        <v/>
      </c>
      <c r="G10" s="45" t="str">
        <f>IF('倍数算定用（入力）'!G11="","",'倍数算定用（入力）'!G11)</f>
        <v/>
      </c>
      <c r="H10" s="43" t="str">
        <f>IF('倍数算定用（入力）'!H11="","",'倍数算定用（入力）'!H11)</f>
        <v/>
      </c>
      <c r="I10" s="52" t="str">
        <f>IF('倍数算定用（入力）'!K11="","",'倍数算定用（入力）'!K11)</f>
        <v/>
      </c>
    </row>
    <row r="11" spans="1:9" ht="26.25" customHeight="1">
      <c r="A11" s="38" t="str">
        <f>IF('倍数算定用（入力）'!A12="","",'倍数算定用（入力）'!A12)</f>
        <v/>
      </c>
      <c r="B11" s="38" t="str">
        <f>IF('倍数算定用（入力）'!B12="","",'倍数算定用（入力）'!B12)</f>
        <v/>
      </c>
      <c r="C11" s="39" t="str">
        <f>IF('倍数算定用（入力）'!C12="","",'倍数算定用（入力）'!C12)</f>
        <v/>
      </c>
      <c r="D11" s="39" t="str">
        <f>IF('倍数算定用（入力）'!D12="","",'倍数算定用（入力）'!D12)</f>
        <v/>
      </c>
      <c r="E11" s="39" t="str">
        <f>IF('倍数算定用（入力）'!E12="","",'倍数算定用（入力）'!E12)</f>
        <v/>
      </c>
      <c r="F11" s="40" t="str">
        <f>IF('倍数算定用（入力）'!F12="",IF(C11="","","--"),'倍数算定用（入力）'!F12)</f>
        <v/>
      </c>
      <c r="G11" s="41" t="str">
        <f>IF('倍数算定用（入力）'!G12="","",'倍数算定用（入力）'!G12)</f>
        <v/>
      </c>
      <c r="H11" s="39" t="str">
        <f>IF('倍数算定用（入力）'!H12="","",'倍数算定用（入力）'!H12)</f>
        <v/>
      </c>
      <c r="I11" s="51" t="str">
        <f>IF('倍数算定用（入力）'!K12="","",'倍数算定用（入力）'!K12)</f>
        <v/>
      </c>
    </row>
    <row r="12" spans="1:9" ht="26.25" customHeight="1">
      <c r="A12" s="42" t="str">
        <f>IF('倍数算定用（入力）'!A13="","",'倍数算定用（入力）'!A13)</f>
        <v/>
      </c>
      <c r="B12" s="42" t="str">
        <f>IF('倍数算定用（入力）'!B13="","",'倍数算定用（入力）'!B13)</f>
        <v/>
      </c>
      <c r="C12" s="43" t="str">
        <f>IF('倍数算定用（入力）'!C13="","",'倍数算定用（入力）'!C13)</f>
        <v/>
      </c>
      <c r="D12" s="43" t="str">
        <f>IF('倍数算定用（入力）'!D13="","",'倍数算定用（入力）'!D13)</f>
        <v/>
      </c>
      <c r="E12" s="43" t="str">
        <f>IF('倍数算定用（入力）'!E13="","",'倍数算定用（入力）'!E13)</f>
        <v/>
      </c>
      <c r="F12" s="44" t="str">
        <f>IF('倍数算定用（入力）'!F13="",IF(C12="","","--"),'倍数算定用（入力）'!F13)</f>
        <v/>
      </c>
      <c r="G12" s="45" t="str">
        <f>IF('倍数算定用（入力）'!G13="","",'倍数算定用（入力）'!G13)</f>
        <v/>
      </c>
      <c r="H12" s="43" t="str">
        <f>IF('倍数算定用（入力）'!H13="","",'倍数算定用（入力）'!H13)</f>
        <v/>
      </c>
      <c r="I12" s="52" t="str">
        <f>IF('倍数算定用（入力）'!K13="","",'倍数算定用（入力）'!K13)</f>
        <v/>
      </c>
    </row>
    <row r="13" spans="1:9" ht="26.25" customHeight="1">
      <c r="A13" s="38" t="str">
        <f>IF('倍数算定用（入力）'!A14="","",'倍数算定用（入力）'!A14)</f>
        <v/>
      </c>
      <c r="B13" s="38" t="str">
        <f>IF('倍数算定用（入力）'!B14="","",'倍数算定用（入力）'!B14)</f>
        <v/>
      </c>
      <c r="C13" s="39" t="str">
        <f>IF('倍数算定用（入力）'!C14="","",'倍数算定用（入力）'!C14)</f>
        <v/>
      </c>
      <c r="D13" s="39" t="str">
        <f>IF('倍数算定用（入力）'!D14="","",'倍数算定用（入力）'!D14)</f>
        <v/>
      </c>
      <c r="E13" s="39" t="str">
        <f>IF('倍数算定用（入力）'!E14="","",'倍数算定用（入力）'!E14)</f>
        <v/>
      </c>
      <c r="F13" s="40" t="str">
        <f>IF('倍数算定用（入力）'!F14="",IF(C13="","","--"),'倍数算定用（入力）'!F14)</f>
        <v/>
      </c>
      <c r="G13" s="41" t="str">
        <f>IF('倍数算定用（入力）'!G14="","",'倍数算定用（入力）'!G14)</f>
        <v/>
      </c>
      <c r="H13" s="39" t="str">
        <f>IF('倍数算定用（入力）'!H14="","",'倍数算定用（入力）'!H14)</f>
        <v/>
      </c>
      <c r="I13" s="51" t="str">
        <f>IF('倍数算定用（入力）'!K14="","",'倍数算定用（入力）'!K14)</f>
        <v/>
      </c>
    </row>
    <row r="14" spans="1:9" ht="26.25" customHeight="1">
      <c r="A14" s="42" t="str">
        <f>IF('倍数算定用（入力）'!A15="","",'倍数算定用（入力）'!A15)</f>
        <v/>
      </c>
      <c r="B14" s="42" t="str">
        <f>IF('倍数算定用（入力）'!B15="","",'倍数算定用（入力）'!B15)</f>
        <v/>
      </c>
      <c r="C14" s="43" t="str">
        <f>IF('倍数算定用（入力）'!C15="","",'倍数算定用（入力）'!C15)</f>
        <v/>
      </c>
      <c r="D14" s="43" t="str">
        <f>IF('倍数算定用（入力）'!D15="","",'倍数算定用（入力）'!D15)</f>
        <v/>
      </c>
      <c r="E14" s="43" t="str">
        <f>IF('倍数算定用（入力）'!E15="","",'倍数算定用（入力）'!E15)</f>
        <v/>
      </c>
      <c r="F14" s="44" t="str">
        <f>IF('倍数算定用（入力）'!F15="",IF(C14="","","--"),'倍数算定用（入力）'!F15)</f>
        <v/>
      </c>
      <c r="G14" s="45" t="str">
        <f>IF('倍数算定用（入力）'!G15="","",'倍数算定用（入力）'!G15)</f>
        <v/>
      </c>
      <c r="H14" s="43" t="str">
        <f>IF('倍数算定用（入力）'!H15="","",'倍数算定用（入力）'!H15)</f>
        <v/>
      </c>
      <c r="I14" s="52" t="str">
        <f>IF('倍数算定用（入力）'!K15="","",'倍数算定用（入力）'!K15)</f>
        <v/>
      </c>
    </row>
    <row r="15" spans="1:9" ht="26.25" customHeight="1">
      <c r="A15" s="38" t="str">
        <f>IF('倍数算定用（入力）'!A16="","",'倍数算定用（入力）'!A16)</f>
        <v/>
      </c>
      <c r="B15" s="38" t="str">
        <f>IF('倍数算定用（入力）'!B16="","",'倍数算定用（入力）'!B16)</f>
        <v/>
      </c>
      <c r="C15" s="39" t="str">
        <f>IF('倍数算定用（入力）'!C16="","",'倍数算定用（入力）'!C16)</f>
        <v/>
      </c>
      <c r="D15" s="39" t="str">
        <f>IF('倍数算定用（入力）'!D16="","",'倍数算定用（入力）'!D16)</f>
        <v/>
      </c>
      <c r="E15" s="39" t="str">
        <f>IF('倍数算定用（入力）'!E16="","",'倍数算定用（入力）'!E16)</f>
        <v/>
      </c>
      <c r="F15" s="40" t="str">
        <f>IF('倍数算定用（入力）'!F16="",IF(C15="","","--"),'倍数算定用（入力）'!F16)</f>
        <v/>
      </c>
      <c r="G15" s="41" t="str">
        <f>IF('倍数算定用（入力）'!G16="","",'倍数算定用（入力）'!G16)</f>
        <v/>
      </c>
      <c r="H15" s="39" t="str">
        <f>IF('倍数算定用（入力）'!H16="","",'倍数算定用（入力）'!H16)</f>
        <v/>
      </c>
      <c r="I15" s="51" t="str">
        <f>IF('倍数算定用（入力）'!K16="","",'倍数算定用（入力）'!K16)</f>
        <v/>
      </c>
    </row>
    <row r="16" spans="1:9" ht="26.25" customHeight="1">
      <c r="A16" s="42" t="str">
        <f>IF('倍数算定用（入力）'!A17="","",'倍数算定用（入力）'!A17)</f>
        <v/>
      </c>
      <c r="B16" s="42" t="str">
        <f>IF('倍数算定用（入力）'!B17="","",'倍数算定用（入力）'!B17)</f>
        <v/>
      </c>
      <c r="C16" s="43" t="str">
        <f>IF('倍数算定用（入力）'!C17="","",'倍数算定用（入力）'!C17)</f>
        <v/>
      </c>
      <c r="D16" s="43" t="str">
        <f>IF('倍数算定用（入力）'!D17="","",'倍数算定用（入力）'!D17)</f>
        <v/>
      </c>
      <c r="E16" s="43" t="str">
        <f>IF('倍数算定用（入力）'!E17="","",'倍数算定用（入力）'!E17)</f>
        <v/>
      </c>
      <c r="F16" s="44" t="str">
        <f>IF('倍数算定用（入力）'!F17="",IF(C16="","","--"),'倍数算定用（入力）'!F17)</f>
        <v/>
      </c>
      <c r="G16" s="45" t="str">
        <f>IF('倍数算定用（入力）'!G17="","",'倍数算定用（入力）'!G17)</f>
        <v/>
      </c>
      <c r="H16" s="43" t="str">
        <f>IF('倍数算定用（入力）'!H17="","",'倍数算定用（入力）'!H17)</f>
        <v/>
      </c>
      <c r="I16" s="52" t="str">
        <f>IF('倍数算定用（入力）'!K17="","",'倍数算定用（入力）'!K17)</f>
        <v/>
      </c>
    </row>
    <row r="17" spans="1:9" ht="26.25" customHeight="1">
      <c r="A17" s="38" t="str">
        <f>IF('倍数算定用（入力）'!A18="","",'倍数算定用（入力）'!A18)</f>
        <v/>
      </c>
      <c r="B17" s="38" t="str">
        <f>IF('倍数算定用（入力）'!B18="","",'倍数算定用（入力）'!B18)</f>
        <v/>
      </c>
      <c r="C17" s="39" t="str">
        <f>IF('倍数算定用（入力）'!C18="","",'倍数算定用（入力）'!C18)</f>
        <v/>
      </c>
      <c r="D17" s="39" t="str">
        <f>IF('倍数算定用（入力）'!D18="","",'倍数算定用（入力）'!D18)</f>
        <v/>
      </c>
      <c r="E17" s="39" t="str">
        <f>IF('倍数算定用（入力）'!E18="","",'倍数算定用（入力）'!E18)</f>
        <v/>
      </c>
      <c r="F17" s="40" t="str">
        <f>IF('倍数算定用（入力）'!F18="",IF(C17="","","--"),'倍数算定用（入力）'!F18)</f>
        <v/>
      </c>
      <c r="G17" s="41" t="str">
        <f>IF('倍数算定用（入力）'!G18="","",'倍数算定用（入力）'!G18)</f>
        <v/>
      </c>
      <c r="H17" s="39" t="str">
        <f>IF('倍数算定用（入力）'!H18="","",'倍数算定用（入力）'!H18)</f>
        <v/>
      </c>
      <c r="I17" s="51" t="str">
        <f>IF('倍数算定用（入力）'!K18="","",'倍数算定用（入力）'!K18)</f>
        <v/>
      </c>
    </row>
    <row r="18" spans="1:9" ht="26.25" customHeight="1">
      <c r="A18" s="42" t="str">
        <f>IF('倍数算定用（入力）'!A19="","",'倍数算定用（入力）'!A19)</f>
        <v/>
      </c>
      <c r="B18" s="42" t="str">
        <f>IF('倍数算定用（入力）'!B19="","",'倍数算定用（入力）'!B19)</f>
        <v/>
      </c>
      <c r="C18" s="43" t="str">
        <f>IF('倍数算定用（入力）'!C19="","",'倍数算定用（入力）'!C19)</f>
        <v/>
      </c>
      <c r="D18" s="43" t="str">
        <f>IF('倍数算定用（入力）'!D19="","",'倍数算定用（入力）'!D19)</f>
        <v/>
      </c>
      <c r="E18" s="43" t="str">
        <f>IF('倍数算定用（入力）'!E19="","",'倍数算定用（入力）'!E19)</f>
        <v/>
      </c>
      <c r="F18" s="44" t="str">
        <f>IF('倍数算定用（入力）'!F19="",IF(C18="","","--"),'倍数算定用（入力）'!F19)</f>
        <v/>
      </c>
      <c r="G18" s="45" t="str">
        <f>IF('倍数算定用（入力）'!G19="","",'倍数算定用（入力）'!G19)</f>
        <v/>
      </c>
      <c r="H18" s="43" t="str">
        <f>IF('倍数算定用（入力）'!H19="","",'倍数算定用（入力）'!H19)</f>
        <v/>
      </c>
      <c r="I18" s="52" t="str">
        <f>IF('倍数算定用（入力）'!K19="","",'倍数算定用（入力）'!K19)</f>
        <v/>
      </c>
    </row>
    <row r="19" spans="1:9" ht="26.25" customHeight="1">
      <c r="A19" s="38" t="str">
        <f>IF('倍数算定用（入力）'!A20="","",'倍数算定用（入力）'!A20)</f>
        <v/>
      </c>
      <c r="B19" s="38" t="str">
        <f>IF('倍数算定用（入力）'!B20="","",'倍数算定用（入力）'!B20)</f>
        <v/>
      </c>
      <c r="C19" s="39" t="str">
        <f>IF('倍数算定用（入力）'!C20="","",'倍数算定用（入力）'!C20)</f>
        <v/>
      </c>
      <c r="D19" s="39" t="str">
        <f>IF('倍数算定用（入力）'!D20="","",'倍数算定用（入力）'!D20)</f>
        <v/>
      </c>
      <c r="E19" s="39" t="str">
        <f>IF('倍数算定用（入力）'!E20="","",'倍数算定用（入力）'!E20)</f>
        <v/>
      </c>
      <c r="F19" s="40" t="str">
        <f>IF('倍数算定用（入力）'!F20="",IF(C19="","","--"),'倍数算定用（入力）'!F20)</f>
        <v/>
      </c>
      <c r="G19" s="41" t="str">
        <f>IF('倍数算定用（入力）'!G20="","",'倍数算定用（入力）'!G20)</f>
        <v/>
      </c>
      <c r="H19" s="39" t="str">
        <f>IF('倍数算定用（入力）'!H20="","",'倍数算定用（入力）'!H20)</f>
        <v/>
      </c>
      <c r="I19" s="51" t="str">
        <f>IF('倍数算定用（入力）'!K20="","",'倍数算定用（入力）'!K20)</f>
        <v/>
      </c>
    </row>
    <row r="20" spans="1:9" ht="26.25" customHeight="1">
      <c r="A20" s="42" t="str">
        <f>IF('倍数算定用（入力）'!A21="","",'倍数算定用（入力）'!A21)</f>
        <v/>
      </c>
      <c r="B20" s="42" t="str">
        <f>IF('倍数算定用（入力）'!B21="","",'倍数算定用（入力）'!B21)</f>
        <v/>
      </c>
      <c r="C20" s="43" t="str">
        <f>IF('倍数算定用（入力）'!C21="","",'倍数算定用（入力）'!C21)</f>
        <v/>
      </c>
      <c r="D20" s="43" t="str">
        <f>IF('倍数算定用（入力）'!D21="","",'倍数算定用（入力）'!D21)</f>
        <v/>
      </c>
      <c r="E20" s="43" t="str">
        <f>IF('倍数算定用（入力）'!E21="","",'倍数算定用（入力）'!E21)</f>
        <v/>
      </c>
      <c r="F20" s="44" t="str">
        <f>IF('倍数算定用（入力）'!F21="",IF(C20="","","--"),'倍数算定用（入力）'!F21)</f>
        <v/>
      </c>
      <c r="G20" s="45" t="str">
        <f>IF('倍数算定用（入力）'!G21="","",'倍数算定用（入力）'!G21)</f>
        <v/>
      </c>
      <c r="H20" s="43" t="str">
        <f>IF('倍数算定用（入力）'!H21="","",'倍数算定用（入力）'!H21)</f>
        <v/>
      </c>
      <c r="I20" s="52" t="str">
        <f>IF('倍数算定用（入力）'!K21="","",'倍数算定用（入力）'!K21)</f>
        <v/>
      </c>
    </row>
    <row r="21" spans="1:9" ht="26.25" customHeight="1">
      <c r="A21" s="38" t="str">
        <f>IF('倍数算定用（入力）'!A22="","",'倍数算定用（入力）'!A22)</f>
        <v/>
      </c>
      <c r="B21" s="38" t="str">
        <f>IF('倍数算定用（入力）'!B22="","",'倍数算定用（入力）'!B22)</f>
        <v/>
      </c>
      <c r="C21" s="39" t="str">
        <f>IF('倍数算定用（入力）'!C22="","",'倍数算定用（入力）'!C22)</f>
        <v/>
      </c>
      <c r="D21" s="39" t="str">
        <f>IF('倍数算定用（入力）'!D22="","",'倍数算定用（入力）'!D22)</f>
        <v/>
      </c>
      <c r="E21" s="39" t="str">
        <f>IF('倍数算定用（入力）'!E22="","",'倍数算定用（入力）'!E22)</f>
        <v/>
      </c>
      <c r="F21" s="40" t="str">
        <f>IF('倍数算定用（入力）'!F22="",IF(C21="","","--"),'倍数算定用（入力）'!F22)</f>
        <v/>
      </c>
      <c r="G21" s="41" t="str">
        <f>IF('倍数算定用（入力）'!G22="","",'倍数算定用（入力）'!G22)</f>
        <v/>
      </c>
      <c r="H21" s="39" t="str">
        <f>IF('倍数算定用（入力）'!H22="","",'倍数算定用（入力）'!H22)</f>
        <v/>
      </c>
      <c r="I21" s="51" t="str">
        <f>IF('倍数算定用（入力）'!K22="","",'倍数算定用（入力）'!K22)</f>
        <v/>
      </c>
    </row>
    <row r="22" spans="1:9" ht="26.25" customHeight="1">
      <c r="A22" s="42" t="str">
        <f>IF('倍数算定用（入力）'!A23="","",'倍数算定用（入力）'!A23)</f>
        <v/>
      </c>
      <c r="B22" s="42" t="str">
        <f>IF('倍数算定用（入力）'!B23="","",'倍数算定用（入力）'!B23)</f>
        <v/>
      </c>
      <c r="C22" s="43" t="str">
        <f>IF('倍数算定用（入力）'!C23="","",'倍数算定用（入力）'!C23)</f>
        <v/>
      </c>
      <c r="D22" s="43" t="str">
        <f>IF('倍数算定用（入力）'!D23="","",'倍数算定用（入力）'!D23)</f>
        <v/>
      </c>
      <c r="E22" s="43" t="str">
        <f>IF('倍数算定用（入力）'!E23="","",'倍数算定用（入力）'!E23)</f>
        <v/>
      </c>
      <c r="F22" s="44" t="str">
        <f>IF('倍数算定用（入力）'!F23="",IF(C22="","","--"),'倍数算定用（入力）'!F23)</f>
        <v/>
      </c>
      <c r="G22" s="45" t="str">
        <f>IF('倍数算定用（入力）'!G23="","",'倍数算定用（入力）'!G23)</f>
        <v/>
      </c>
      <c r="H22" s="43" t="str">
        <f>IF('倍数算定用（入力）'!H23="","",'倍数算定用（入力）'!H23)</f>
        <v/>
      </c>
      <c r="I22" s="52" t="str">
        <f>IF('倍数算定用（入力）'!K23="","",'倍数算定用（入力）'!K23)</f>
        <v/>
      </c>
    </row>
    <row r="23" spans="1:9" ht="26.25" customHeight="1">
      <c r="A23" s="38" t="str">
        <f>IF('倍数算定用（入力）'!A24="","",'倍数算定用（入力）'!A24)</f>
        <v/>
      </c>
      <c r="B23" s="38" t="str">
        <f>IF('倍数算定用（入力）'!B24="","",'倍数算定用（入力）'!B24)</f>
        <v/>
      </c>
      <c r="C23" s="39" t="str">
        <f>IF('倍数算定用（入力）'!C24="","",'倍数算定用（入力）'!C24)</f>
        <v/>
      </c>
      <c r="D23" s="39" t="str">
        <f>IF('倍数算定用（入力）'!D24="","",'倍数算定用（入力）'!D24)</f>
        <v/>
      </c>
      <c r="E23" s="39" t="str">
        <f>IF('倍数算定用（入力）'!E24="","",'倍数算定用（入力）'!E24)</f>
        <v/>
      </c>
      <c r="F23" s="40" t="str">
        <f>IF('倍数算定用（入力）'!F24="",IF(C23="","","--"),'倍数算定用（入力）'!F24)</f>
        <v/>
      </c>
      <c r="G23" s="41" t="str">
        <f>IF('倍数算定用（入力）'!G24="","",'倍数算定用（入力）'!G24)</f>
        <v/>
      </c>
      <c r="H23" s="39" t="str">
        <f>IF('倍数算定用（入力）'!H24="","",'倍数算定用（入力）'!H24)</f>
        <v/>
      </c>
      <c r="I23" s="51" t="str">
        <f>IF('倍数算定用（入力）'!K24="","",'倍数算定用（入力）'!K24)</f>
        <v/>
      </c>
    </row>
    <row r="24" spans="1:9" ht="26.25" customHeight="1">
      <c r="A24" s="42" t="str">
        <f>IF('倍数算定用（入力）'!A25="","",'倍数算定用（入力）'!A25)</f>
        <v/>
      </c>
      <c r="B24" s="42" t="str">
        <f>IF('倍数算定用（入力）'!B25="","",'倍数算定用（入力）'!B25)</f>
        <v/>
      </c>
      <c r="C24" s="43" t="str">
        <f>IF('倍数算定用（入力）'!C25="","",'倍数算定用（入力）'!C25)</f>
        <v/>
      </c>
      <c r="D24" s="43" t="str">
        <f>IF('倍数算定用（入力）'!D25="","",'倍数算定用（入力）'!D25)</f>
        <v/>
      </c>
      <c r="E24" s="43" t="str">
        <f>IF('倍数算定用（入力）'!E25="","",'倍数算定用（入力）'!E25)</f>
        <v/>
      </c>
      <c r="F24" s="44" t="str">
        <f>IF('倍数算定用（入力）'!F25="",IF(C24="","","--"),'倍数算定用（入力）'!F25)</f>
        <v/>
      </c>
      <c r="G24" s="45" t="str">
        <f>IF('倍数算定用（入力）'!G25="","",'倍数算定用（入力）'!G25)</f>
        <v/>
      </c>
      <c r="H24" s="43" t="str">
        <f>IF('倍数算定用（入力）'!H25="","",'倍数算定用（入力）'!H25)</f>
        <v/>
      </c>
      <c r="I24" s="52" t="str">
        <f>IF('倍数算定用（入力）'!K25="","",'倍数算定用（入力）'!K25)</f>
        <v/>
      </c>
    </row>
    <row r="25" spans="1:9" ht="26.25" customHeight="1">
      <c r="A25" s="38" t="str">
        <f>IF('倍数算定用（入力）'!A26="","",'倍数算定用（入力）'!A26)</f>
        <v/>
      </c>
      <c r="B25" s="38" t="str">
        <f>IF('倍数算定用（入力）'!B26="","",'倍数算定用（入力）'!B26)</f>
        <v/>
      </c>
      <c r="C25" s="39" t="str">
        <f>IF('倍数算定用（入力）'!C26="","",'倍数算定用（入力）'!C26)</f>
        <v/>
      </c>
      <c r="D25" s="39" t="str">
        <f>IF('倍数算定用（入力）'!D26="","",'倍数算定用（入力）'!D26)</f>
        <v/>
      </c>
      <c r="E25" s="39" t="str">
        <f>IF('倍数算定用（入力）'!E26="","",'倍数算定用（入力）'!E26)</f>
        <v/>
      </c>
      <c r="F25" s="40" t="str">
        <f>IF('倍数算定用（入力）'!F26="",IF(C25="","","--"),'倍数算定用（入力）'!F26)</f>
        <v/>
      </c>
      <c r="G25" s="41" t="str">
        <f>IF('倍数算定用（入力）'!G26="","",'倍数算定用（入力）'!G26)</f>
        <v/>
      </c>
      <c r="H25" s="39" t="str">
        <f>IF('倍数算定用（入力）'!H26="","",'倍数算定用（入力）'!H26)</f>
        <v/>
      </c>
      <c r="I25" s="51" t="str">
        <f>IF('倍数算定用（入力）'!K26="","",'倍数算定用（入力）'!K26)</f>
        <v/>
      </c>
    </row>
    <row r="26" spans="1:9" ht="26.25" customHeight="1">
      <c r="A26" s="42" t="str">
        <f>IF('倍数算定用（入力）'!A27="","",'倍数算定用（入力）'!A27)</f>
        <v/>
      </c>
      <c r="B26" s="42" t="str">
        <f>IF('倍数算定用（入力）'!B27="","",'倍数算定用（入力）'!B27)</f>
        <v/>
      </c>
      <c r="C26" s="43" t="str">
        <f>IF('倍数算定用（入力）'!C27="","",'倍数算定用（入力）'!C27)</f>
        <v/>
      </c>
      <c r="D26" s="43" t="str">
        <f>IF('倍数算定用（入力）'!D27="","",'倍数算定用（入力）'!D27)</f>
        <v/>
      </c>
      <c r="E26" s="43" t="str">
        <f>IF('倍数算定用（入力）'!E27="","",'倍数算定用（入力）'!E27)</f>
        <v/>
      </c>
      <c r="F26" s="44" t="str">
        <f>IF('倍数算定用（入力）'!F27="",IF(C26="","","--"),'倍数算定用（入力）'!F27)</f>
        <v/>
      </c>
      <c r="G26" s="45" t="str">
        <f>IF('倍数算定用（入力）'!G27="","",'倍数算定用（入力）'!G27)</f>
        <v/>
      </c>
      <c r="H26" s="43" t="str">
        <f>IF('倍数算定用（入力）'!H27="","",'倍数算定用（入力）'!H27)</f>
        <v/>
      </c>
      <c r="I26" s="52" t="str">
        <f>IF('倍数算定用（入力）'!K27="","",'倍数算定用（入力）'!K27)</f>
        <v/>
      </c>
    </row>
    <row r="27" spans="1:9" ht="26.25" customHeight="1">
      <c r="A27" s="38" t="str">
        <f>IF('倍数算定用（入力）'!A28="","",'倍数算定用（入力）'!A28)</f>
        <v/>
      </c>
      <c r="B27" s="38" t="str">
        <f>IF('倍数算定用（入力）'!B28="","",'倍数算定用（入力）'!B28)</f>
        <v/>
      </c>
      <c r="C27" s="39" t="str">
        <f>IF('倍数算定用（入力）'!C28="","",'倍数算定用（入力）'!C28)</f>
        <v/>
      </c>
      <c r="D27" s="39" t="str">
        <f>IF('倍数算定用（入力）'!D28="","",'倍数算定用（入力）'!D28)</f>
        <v/>
      </c>
      <c r="E27" s="39" t="str">
        <f>IF('倍数算定用（入力）'!E28="","",'倍数算定用（入力）'!E28)</f>
        <v/>
      </c>
      <c r="F27" s="40" t="str">
        <f>IF('倍数算定用（入力）'!F28="",IF(C27="","","--"),'倍数算定用（入力）'!F28)</f>
        <v/>
      </c>
      <c r="G27" s="41" t="str">
        <f>IF('倍数算定用（入力）'!G28="","",'倍数算定用（入力）'!G28)</f>
        <v/>
      </c>
      <c r="H27" s="39" t="str">
        <f>IF('倍数算定用（入力）'!H28="","",'倍数算定用（入力）'!H28)</f>
        <v/>
      </c>
      <c r="I27" s="51" t="str">
        <f>IF('倍数算定用（入力）'!K28="","",'倍数算定用（入力）'!K28)</f>
        <v/>
      </c>
    </row>
    <row r="28" spans="1:9" ht="26.25" customHeight="1">
      <c r="A28" s="42" t="str">
        <f>IF('倍数算定用（入力）'!A29="","",'倍数算定用（入力）'!A29)</f>
        <v/>
      </c>
      <c r="B28" s="42" t="str">
        <f>IF('倍数算定用（入力）'!B29="","",'倍数算定用（入力）'!B29)</f>
        <v/>
      </c>
      <c r="C28" s="43" t="str">
        <f>IF('倍数算定用（入力）'!C29="","",'倍数算定用（入力）'!C29)</f>
        <v/>
      </c>
      <c r="D28" s="43" t="str">
        <f>IF('倍数算定用（入力）'!D29="","",'倍数算定用（入力）'!D29)</f>
        <v/>
      </c>
      <c r="E28" s="43" t="str">
        <f>IF('倍数算定用（入力）'!E29="","",'倍数算定用（入力）'!E29)</f>
        <v/>
      </c>
      <c r="F28" s="44" t="str">
        <f>IF('倍数算定用（入力）'!F29="",IF(C28="","","--"),'倍数算定用（入力）'!F29)</f>
        <v/>
      </c>
      <c r="G28" s="45" t="str">
        <f>IF('倍数算定用（入力）'!G29="","",'倍数算定用（入力）'!G29)</f>
        <v/>
      </c>
      <c r="H28" s="43" t="str">
        <f>IF('倍数算定用（入力）'!H29="","",'倍数算定用（入力）'!H29)</f>
        <v/>
      </c>
      <c r="I28" s="52" t="str">
        <f>IF('倍数算定用（入力）'!K29="","",'倍数算定用（入力）'!K29)</f>
        <v/>
      </c>
    </row>
    <row r="29" spans="1:9" ht="26.25" customHeight="1">
      <c r="A29" s="38" t="str">
        <f>IF('倍数算定用（入力）'!A30="","",'倍数算定用（入力）'!A30)</f>
        <v/>
      </c>
      <c r="B29" s="38" t="str">
        <f>IF('倍数算定用（入力）'!B30="","",'倍数算定用（入力）'!B30)</f>
        <v/>
      </c>
      <c r="C29" s="39" t="str">
        <f>IF('倍数算定用（入力）'!C30="","",'倍数算定用（入力）'!C30)</f>
        <v/>
      </c>
      <c r="D29" s="39" t="str">
        <f>IF('倍数算定用（入力）'!D30="","",'倍数算定用（入力）'!D30)</f>
        <v/>
      </c>
      <c r="E29" s="39" t="str">
        <f>IF('倍数算定用（入力）'!E30="","",'倍数算定用（入力）'!E30)</f>
        <v/>
      </c>
      <c r="F29" s="40" t="str">
        <f>IF('倍数算定用（入力）'!F30="",IF(C29="","","--"),'倍数算定用（入力）'!F30)</f>
        <v/>
      </c>
      <c r="G29" s="41" t="str">
        <f>IF('倍数算定用（入力）'!G30="","",'倍数算定用（入力）'!G30)</f>
        <v/>
      </c>
      <c r="H29" s="39" t="str">
        <f>IF('倍数算定用（入力）'!H30="","",'倍数算定用（入力）'!H30)</f>
        <v/>
      </c>
      <c r="I29" s="51" t="str">
        <f>IF('倍数算定用（入力）'!K30="","",'倍数算定用（入力）'!K30)</f>
        <v/>
      </c>
    </row>
    <row r="30" spans="1:9" ht="26.25" customHeight="1">
      <c r="A30" s="42" t="str">
        <f>IF('倍数算定用（入力）'!A31="","",'倍数算定用（入力）'!A31)</f>
        <v/>
      </c>
      <c r="B30" s="42" t="str">
        <f>IF('倍数算定用（入力）'!B31="","",'倍数算定用（入力）'!B31)</f>
        <v/>
      </c>
      <c r="C30" s="43" t="str">
        <f>IF('倍数算定用（入力）'!C31="","",'倍数算定用（入力）'!C31)</f>
        <v/>
      </c>
      <c r="D30" s="43" t="str">
        <f>IF('倍数算定用（入力）'!D31="","",'倍数算定用（入力）'!D31)</f>
        <v/>
      </c>
      <c r="E30" s="43" t="str">
        <f>IF('倍数算定用（入力）'!E31="","",'倍数算定用（入力）'!E31)</f>
        <v/>
      </c>
      <c r="F30" s="44" t="str">
        <f>IF('倍数算定用（入力）'!F31="",IF(C30="","","--"),'倍数算定用（入力）'!F31)</f>
        <v/>
      </c>
      <c r="G30" s="45" t="str">
        <f>IF('倍数算定用（入力）'!G31="","",'倍数算定用（入力）'!G31)</f>
        <v/>
      </c>
      <c r="H30" s="43" t="str">
        <f>IF('倍数算定用（入力）'!H31="","",'倍数算定用（入力）'!H31)</f>
        <v/>
      </c>
      <c r="I30" s="52" t="str">
        <f>IF('倍数算定用（入力）'!K31="","",'倍数算定用（入力）'!K31)</f>
        <v/>
      </c>
    </row>
    <row r="31" spans="1:9" ht="26.25" customHeight="1">
      <c r="A31" s="38" t="str">
        <f>IF('倍数算定用（入力）'!A32="","",'倍数算定用（入力）'!A32)</f>
        <v/>
      </c>
      <c r="B31" s="38" t="str">
        <f>IF('倍数算定用（入力）'!B32="","",'倍数算定用（入力）'!B32)</f>
        <v/>
      </c>
      <c r="C31" s="39" t="str">
        <f>IF('倍数算定用（入力）'!C32="","",'倍数算定用（入力）'!C32)</f>
        <v/>
      </c>
      <c r="D31" s="39" t="str">
        <f>IF('倍数算定用（入力）'!D32="","",'倍数算定用（入力）'!D32)</f>
        <v/>
      </c>
      <c r="E31" s="39" t="str">
        <f>IF('倍数算定用（入力）'!E32="","",'倍数算定用（入力）'!E32)</f>
        <v/>
      </c>
      <c r="F31" s="40" t="str">
        <f>IF('倍数算定用（入力）'!F32="",IF(C31="","","--"),'倍数算定用（入力）'!F32)</f>
        <v/>
      </c>
      <c r="G31" s="41" t="str">
        <f>IF('倍数算定用（入力）'!G32="","",'倍数算定用（入力）'!G32)</f>
        <v/>
      </c>
      <c r="H31" s="39" t="str">
        <f>IF('倍数算定用（入力）'!H32="","",'倍数算定用（入力）'!H32)</f>
        <v/>
      </c>
      <c r="I31" s="51" t="str">
        <f>IF('倍数算定用（入力）'!K32="","",'倍数算定用（入力）'!K32)</f>
        <v/>
      </c>
    </row>
    <row r="32" spans="1:9" ht="26.25" customHeight="1">
      <c r="A32" s="42" t="str">
        <f>IF('倍数算定用（入力）'!A33="","",'倍数算定用（入力）'!A33)</f>
        <v/>
      </c>
      <c r="B32" s="42" t="str">
        <f>IF('倍数算定用（入力）'!B33="","",'倍数算定用（入力）'!B33)</f>
        <v/>
      </c>
      <c r="C32" s="43" t="str">
        <f>IF('倍数算定用（入力）'!C33="","",'倍数算定用（入力）'!C33)</f>
        <v/>
      </c>
      <c r="D32" s="43" t="str">
        <f>IF('倍数算定用（入力）'!D33="","",'倍数算定用（入力）'!D33)</f>
        <v/>
      </c>
      <c r="E32" s="43" t="str">
        <f>IF('倍数算定用（入力）'!E33="","",'倍数算定用（入力）'!E33)</f>
        <v/>
      </c>
      <c r="F32" s="44" t="str">
        <f>IF('倍数算定用（入力）'!F33="",IF(C32="","","--"),'倍数算定用（入力）'!F33)</f>
        <v/>
      </c>
      <c r="G32" s="45" t="str">
        <f>IF('倍数算定用（入力）'!G33="","",'倍数算定用（入力）'!G33)</f>
        <v/>
      </c>
      <c r="H32" s="43" t="str">
        <f>IF('倍数算定用（入力）'!H33="","",'倍数算定用（入力）'!H33)</f>
        <v/>
      </c>
      <c r="I32" s="52" t="str">
        <f>IF('倍数算定用（入力）'!K33="","",'倍数算定用（入力）'!K33)</f>
        <v/>
      </c>
    </row>
    <row r="33" spans="1:9" ht="26.25" customHeight="1">
      <c r="A33" s="38" t="str">
        <f>IF('倍数算定用（入力）'!A34="","",'倍数算定用（入力）'!A34)</f>
        <v/>
      </c>
      <c r="B33" s="38" t="str">
        <f>IF('倍数算定用（入力）'!B34="","",'倍数算定用（入力）'!B34)</f>
        <v/>
      </c>
      <c r="C33" s="39" t="str">
        <f>IF('倍数算定用（入力）'!C34="","",'倍数算定用（入力）'!C34)</f>
        <v/>
      </c>
      <c r="D33" s="39" t="str">
        <f>IF('倍数算定用（入力）'!D34="","",'倍数算定用（入力）'!D34)</f>
        <v/>
      </c>
      <c r="E33" s="39" t="str">
        <f>IF('倍数算定用（入力）'!E34="","",'倍数算定用（入力）'!E34)</f>
        <v/>
      </c>
      <c r="F33" s="40" t="str">
        <f>IF('倍数算定用（入力）'!F34="",IF(C33="","","--"),'倍数算定用（入力）'!F34)</f>
        <v/>
      </c>
      <c r="G33" s="41" t="str">
        <f>IF('倍数算定用（入力）'!G34="","",'倍数算定用（入力）'!G34)</f>
        <v/>
      </c>
      <c r="H33" s="39" t="str">
        <f>IF('倍数算定用（入力）'!H34="","",'倍数算定用（入力）'!H34)</f>
        <v/>
      </c>
      <c r="I33" s="51" t="str">
        <f>IF('倍数算定用（入力）'!K34="","",'倍数算定用（入力）'!K34)</f>
        <v/>
      </c>
    </row>
    <row r="34" spans="1:9" ht="26.25" customHeight="1">
      <c r="A34" s="42" t="str">
        <f>IF('倍数算定用（入力）'!A35="","",'倍数算定用（入力）'!A35)</f>
        <v/>
      </c>
      <c r="B34" s="42" t="str">
        <f>IF('倍数算定用（入力）'!B35="","",'倍数算定用（入力）'!B35)</f>
        <v/>
      </c>
      <c r="C34" s="43" t="str">
        <f>IF('倍数算定用（入力）'!C35="","",'倍数算定用（入力）'!C35)</f>
        <v/>
      </c>
      <c r="D34" s="43" t="str">
        <f>IF('倍数算定用（入力）'!D35="","",'倍数算定用（入力）'!D35)</f>
        <v/>
      </c>
      <c r="E34" s="43" t="str">
        <f>IF('倍数算定用（入力）'!E35="","",'倍数算定用（入力）'!E35)</f>
        <v/>
      </c>
      <c r="F34" s="44" t="str">
        <f>IF('倍数算定用（入力）'!F35="",IF(C34="","","--"),'倍数算定用（入力）'!F35)</f>
        <v/>
      </c>
      <c r="G34" s="45" t="str">
        <f>IF('倍数算定用（入力）'!G35="","",'倍数算定用（入力）'!G35)</f>
        <v/>
      </c>
      <c r="H34" s="43" t="str">
        <f>IF('倍数算定用（入力）'!H35="","",'倍数算定用（入力）'!H35)</f>
        <v/>
      </c>
      <c r="I34" s="52" t="str">
        <f>IF('倍数算定用（入力）'!K35="","",'倍数算定用（入力）'!K35)</f>
        <v/>
      </c>
    </row>
    <row r="35" spans="1:9" ht="26.25" customHeight="1">
      <c r="A35" s="38" t="str">
        <f>IF('倍数算定用（入力）'!A36="","",'倍数算定用（入力）'!A36)</f>
        <v/>
      </c>
      <c r="B35" s="38" t="str">
        <f>IF('倍数算定用（入力）'!B36="","",'倍数算定用（入力）'!B36)</f>
        <v/>
      </c>
      <c r="C35" s="39" t="str">
        <f>IF('倍数算定用（入力）'!C36="","",'倍数算定用（入力）'!C36)</f>
        <v/>
      </c>
      <c r="D35" s="39" t="str">
        <f>IF('倍数算定用（入力）'!D36="","",'倍数算定用（入力）'!D36)</f>
        <v/>
      </c>
      <c r="E35" s="39" t="str">
        <f>IF('倍数算定用（入力）'!E36="","",'倍数算定用（入力）'!E36)</f>
        <v/>
      </c>
      <c r="F35" s="40" t="str">
        <f>IF('倍数算定用（入力）'!F36="",IF(C35="","","--"),'倍数算定用（入力）'!F36)</f>
        <v/>
      </c>
      <c r="G35" s="41" t="str">
        <f>IF('倍数算定用（入力）'!G36="","",'倍数算定用（入力）'!G36)</f>
        <v/>
      </c>
      <c r="H35" s="39" t="str">
        <f>IF('倍数算定用（入力）'!H36="","",'倍数算定用（入力）'!H36)</f>
        <v/>
      </c>
      <c r="I35" s="51" t="str">
        <f>IF('倍数算定用（入力）'!K36="","",'倍数算定用（入力）'!K36)</f>
        <v/>
      </c>
    </row>
    <row r="36" spans="1:9" ht="26.25" customHeight="1">
      <c r="A36" s="42" t="str">
        <f>IF('倍数算定用（入力）'!A37="","",'倍数算定用（入力）'!A37)</f>
        <v/>
      </c>
      <c r="B36" s="42" t="str">
        <f>IF('倍数算定用（入力）'!B37="","",'倍数算定用（入力）'!B37)</f>
        <v/>
      </c>
      <c r="C36" s="43" t="str">
        <f>IF('倍数算定用（入力）'!C37="","",'倍数算定用（入力）'!C37)</f>
        <v/>
      </c>
      <c r="D36" s="43" t="str">
        <f>IF('倍数算定用（入力）'!D37="","",'倍数算定用（入力）'!D37)</f>
        <v/>
      </c>
      <c r="E36" s="43" t="str">
        <f>IF('倍数算定用（入力）'!E37="","",'倍数算定用（入力）'!E37)</f>
        <v/>
      </c>
      <c r="F36" s="44" t="str">
        <f>IF('倍数算定用（入力）'!F37="",IF(C36="","","--"),'倍数算定用（入力）'!F37)</f>
        <v/>
      </c>
      <c r="G36" s="45" t="str">
        <f>IF('倍数算定用（入力）'!G37="","",'倍数算定用（入力）'!G37)</f>
        <v/>
      </c>
      <c r="H36" s="43" t="str">
        <f>IF('倍数算定用（入力）'!H37="","",'倍数算定用（入力）'!H37)</f>
        <v/>
      </c>
      <c r="I36" s="52" t="str">
        <f>IF('倍数算定用（入力）'!K37="","",'倍数算定用（入力）'!K37)</f>
        <v/>
      </c>
    </row>
    <row r="37" spans="1:9" ht="26.25" customHeight="1">
      <c r="A37" s="38" t="str">
        <f>IF('倍数算定用（入力）'!A38="","",'倍数算定用（入力）'!A38)</f>
        <v/>
      </c>
      <c r="B37" s="38" t="str">
        <f>IF('倍数算定用（入力）'!B38="","",'倍数算定用（入力）'!B38)</f>
        <v/>
      </c>
      <c r="C37" s="39" t="str">
        <f>IF('倍数算定用（入力）'!C38="","",'倍数算定用（入力）'!C38)</f>
        <v/>
      </c>
      <c r="D37" s="39" t="str">
        <f>IF('倍数算定用（入力）'!D38="","",'倍数算定用（入力）'!D38)</f>
        <v/>
      </c>
      <c r="E37" s="39" t="str">
        <f>IF('倍数算定用（入力）'!E38="","",'倍数算定用（入力）'!E38)</f>
        <v/>
      </c>
      <c r="F37" s="40" t="str">
        <f>IF('倍数算定用（入力）'!F38="",IF(C37="","","--"),'倍数算定用（入力）'!F38)</f>
        <v/>
      </c>
      <c r="G37" s="41" t="str">
        <f>IF('倍数算定用（入力）'!G38="","",'倍数算定用（入力）'!G38)</f>
        <v/>
      </c>
      <c r="H37" s="39" t="str">
        <f>IF('倍数算定用（入力）'!H38="","",'倍数算定用（入力）'!H38)</f>
        <v/>
      </c>
      <c r="I37" s="51" t="str">
        <f>IF('倍数算定用（入力）'!K38="","",'倍数算定用（入力）'!K38)</f>
        <v/>
      </c>
    </row>
    <row r="38" spans="1:9" ht="26.25" customHeight="1">
      <c r="A38" s="42" t="str">
        <f>IF('倍数算定用（入力）'!A39="","",'倍数算定用（入力）'!A39)</f>
        <v/>
      </c>
      <c r="B38" s="42" t="str">
        <f>IF('倍数算定用（入力）'!B39="","",'倍数算定用（入力）'!B39)</f>
        <v/>
      </c>
      <c r="C38" s="43" t="str">
        <f>IF('倍数算定用（入力）'!C39="","",'倍数算定用（入力）'!C39)</f>
        <v/>
      </c>
      <c r="D38" s="43" t="str">
        <f>IF('倍数算定用（入力）'!D39="","",'倍数算定用（入力）'!D39)</f>
        <v/>
      </c>
      <c r="E38" s="43" t="str">
        <f>IF('倍数算定用（入力）'!E39="","",'倍数算定用（入力）'!E39)</f>
        <v/>
      </c>
      <c r="F38" s="44" t="str">
        <f>IF('倍数算定用（入力）'!F39="",IF(C38="","","--"),'倍数算定用（入力）'!F39)</f>
        <v/>
      </c>
      <c r="G38" s="45" t="str">
        <f>IF('倍数算定用（入力）'!G39="","",'倍数算定用（入力）'!G39)</f>
        <v/>
      </c>
      <c r="H38" s="43" t="str">
        <f>IF('倍数算定用（入力）'!H39="","",'倍数算定用（入力）'!H39)</f>
        <v/>
      </c>
      <c r="I38" s="52" t="str">
        <f>IF('倍数算定用（入力）'!K39="","",'倍数算定用（入力）'!K39)</f>
        <v/>
      </c>
    </row>
    <row r="39" spans="1:9" ht="26.25" customHeight="1">
      <c r="A39" s="38" t="str">
        <f>IF('倍数算定用（入力）'!A40="","",'倍数算定用（入力）'!A40)</f>
        <v/>
      </c>
      <c r="B39" s="38" t="str">
        <f>IF('倍数算定用（入力）'!B40="","",'倍数算定用（入力）'!B40)</f>
        <v/>
      </c>
      <c r="C39" s="39" t="str">
        <f>IF('倍数算定用（入力）'!C40="","",'倍数算定用（入力）'!C40)</f>
        <v/>
      </c>
      <c r="D39" s="39" t="str">
        <f>IF('倍数算定用（入力）'!D40="","",'倍数算定用（入力）'!D40)</f>
        <v/>
      </c>
      <c r="E39" s="39" t="str">
        <f>IF('倍数算定用（入力）'!E40="","",'倍数算定用（入力）'!E40)</f>
        <v/>
      </c>
      <c r="F39" s="40" t="str">
        <f>IF('倍数算定用（入力）'!F40="",IF(C39="","","--"),'倍数算定用（入力）'!F40)</f>
        <v/>
      </c>
      <c r="G39" s="41" t="str">
        <f>IF('倍数算定用（入力）'!G40="","",'倍数算定用（入力）'!G40)</f>
        <v/>
      </c>
      <c r="H39" s="39" t="str">
        <f>IF('倍数算定用（入力）'!H40="","",'倍数算定用（入力）'!H40)</f>
        <v/>
      </c>
      <c r="I39" s="51" t="str">
        <f>IF('倍数算定用（入力）'!K40="","",'倍数算定用（入力）'!K40)</f>
        <v/>
      </c>
    </row>
    <row r="40" spans="1:9" ht="26.25" customHeight="1">
      <c r="A40" s="42" t="str">
        <f>IF('倍数算定用（入力）'!A41="","",'倍数算定用（入力）'!A41)</f>
        <v/>
      </c>
      <c r="B40" s="42" t="str">
        <f>IF('倍数算定用（入力）'!B41="","",'倍数算定用（入力）'!B41)</f>
        <v/>
      </c>
      <c r="C40" s="43" t="str">
        <f>IF('倍数算定用（入力）'!C41="","",'倍数算定用（入力）'!C41)</f>
        <v/>
      </c>
      <c r="D40" s="43" t="str">
        <f>IF('倍数算定用（入力）'!D41="","",'倍数算定用（入力）'!D41)</f>
        <v/>
      </c>
      <c r="E40" s="43" t="str">
        <f>IF('倍数算定用（入力）'!E41="","",'倍数算定用（入力）'!E41)</f>
        <v/>
      </c>
      <c r="F40" s="44" t="str">
        <f>IF('倍数算定用（入力）'!F41="",IF(C40="","","--"),'倍数算定用（入力）'!F41)</f>
        <v/>
      </c>
      <c r="G40" s="45" t="str">
        <f>IF('倍数算定用（入力）'!G41="","",'倍数算定用（入力）'!G41)</f>
        <v/>
      </c>
      <c r="H40" s="43" t="str">
        <f>IF('倍数算定用（入力）'!H41="","",'倍数算定用（入力）'!H41)</f>
        <v/>
      </c>
      <c r="I40" s="52" t="str">
        <f>IF('倍数算定用（入力）'!K41="","",'倍数算定用（入力）'!K41)</f>
        <v/>
      </c>
    </row>
    <row r="41" spans="1:9" ht="26.25" customHeight="1">
      <c r="A41" s="38" t="str">
        <f>IF('倍数算定用（入力）'!A42="","",'倍数算定用（入力）'!A42)</f>
        <v/>
      </c>
      <c r="B41" s="38" t="str">
        <f>IF('倍数算定用（入力）'!B42="","",'倍数算定用（入力）'!B42)</f>
        <v/>
      </c>
      <c r="C41" s="39" t="str">
        <f>IF('倍数算定用（入力）'!C42="","",'倍数算定用（入力）'!C42)</f>
        <v/>
      </c>
      <c r="D41" s="39" t="str">
        <f>IF('倍数算定用（入力）'!D42="","",'倍数算定用（入力）'!D42)</f>
        <v/>
      </c>
      <c r="E41" s="39" t="str">
        <f>IF('倍数算定用（入力）'!E42="","",'倍数算定用（入力）'!E42)</f>
        <v/>
      </c>
      <c r="F41" s="40" t="str">
        <f>IF('倍数算定用（入力）'!F42="",IF(C41="","","--"),'倍数算定用（入力）'!F42)</f>
        <v/>
      </c>
      <c r="G41" s="41" t="str">
        <f>IF('倍数算定用（入力）'!G42="","",'倍数算定用（入力）'!G42)</f>
        <v/>
      </c>
      <c r="H41" s="39" t="str">
        <f>IF('倍数算定用（入力）'!H42="","",'倍数算定用（入力）'!H42)</f>
        <v/>
      </c>
      <c r="I41" s="51" t="str">
        <f>IF('倍数算定用（入力）'!K42="","",'倍数算定用（入力）'!K42)</f>
        <v/>
      </c>
    </row>
    <row r="42" spans="1:9" ht="26.25" customHeight="1">
      <c r="A42" s="42" t="str">
        <f>IF('倍数算定用（入力）'!A43="","",'倍数算定用（入力）'!A43)</f>
        <v/>
      </c>
      <c r="B42" s="42" t="str">
        <f>IF('倍数算定用（入力）'!B43="","",'倍数算定用（入力）'!B43)</f>
        <v/>
      </c>
      <c r="C42" s="43" t="str">
        <f>IF('倍数算定用（入力）'!C43="","",'倍数算定用（入力）'!C43)</f>
        <v/>
      </c>
      <c r="D42" s="43" t="str">
        <f>IF('倍数算定用（入力）'!D43="","",'倍数算定用（入力）'!D43)</f>
        <v/>
      </c>
      <c r="E42" s="43" t="str">
        <f>IF('倍数算定用（入力）'!E43="","",'倍数算定用（入力）'!E43)</f>
        <v/>
      </c>
      <c r="F42" s="44" t="str">
        <f>IF('倍数算定用（入力）'!F43="",IF(C42="","","--"),'倍数算定用（入力）'!F43)</f>
        <v/>
      </c>
      <c r="G42" s="45" t="str">
        <f>IF('倍数算定用（入力）'!G43="","",'倍数算定用（入力）'!G43)</f>
        <v/>
      </c>
      <c r="H42" s="43" t="str">
        <f>IF('倍数算定用（入力）'!H43="","",'倍数算定用（入力）'!H43)</f>
        <v/>
      </c>
      <c r="I42" s="52" t="str">
        <f>IF('倍数算定用（入力）'!K43="","",'倍数算定用（入力）'!K43)</f>
        <v/>
      </c>
    </row>
    <row r="43" spans="1:9" ht="26.25" customHeight="1">
      <c r="A43" s="38" t="str">
        <f>IF('倍数算定用（入力）'!A44="","",'倍数算定用（入力）'!A44)</f>
        <v/>
      </c>
      <c r="B43" s="38" t="str">
        <f>IF('倍数算定用（入力）'!B44="","",'倍数算定用（入力）'!B44)</f>
        <v/>
      </c>
      <c r="C43" s="39" t="str">
        <f>IF('倍数算定用（入力）'!C44="","",'倍数算定用（入力）'!C44)</f>
        <v/>
      </c>
      <c r="D43" s="39" t="str">
        <f>IF('倍数算定用（入力）'!D44="","",'倍数算定用（入力）'!D44)</f>
        <v/>
      </c>
      <c r="E43" s="39" t="str">
        <f>IF('倍数算定用（入力）'!E44="","",'倍数算定用（入力）'!E44)</f>
        <v/>
      </c>
      <c r="F43" s="40" t="str">
        <f>IF('倍数算定用（入力）'!F44="",IF(C43="","","--"),'倍数算定用（入力）'!F44)</f>
        <v/>
      </c>
      <c r="G43" s="41" t="str">
        <f>IF('倍数算定用（入力）'!G44="","",'倍数算定用（入力）'!G44)</f>
        <v/>
      </c>
      <c r="H43" s="39" t="str">
        <f>IF('倍数算定用（入力）'!H44="","",'倍数算定用（入力）'!H44)</f>
        <v/>
      </c>
      <c r="I43" s="51" t="str">
        <f>IF('倍数算定用（入力）'!K44="","",'倍数算定用（入力）'!K44)</f>
        <v/>
      </c>
    </row>
    <row r="44" spans="1:9" ht="26.25" customHeight="1">
      <c r="A44" s="42" t="str">
        <f>IF('倍数算定用（入力）'!A45="","",'倍数算定用（入力）'!A45)</f>
        <v/>
      </c>
      <c r="B44" s="42" t="str">
        <f>IF('倍数算定用（入力）'!B45="","",'倍数算定用（入力）'!B45)</f>
        <v/>
      </c>
      <c r="C44" s="43" t="str">
        <f>IF('倍数算定用（入力）'!C45="","",'倍数算定用（入力）'!C45)</f>
        <v/>
      </c>
      <c r="D44" s="43" t="str">
        <f>IF('倍数算定用（入力）'!D45="","",'倍数算定用（入力）'!D45)</f>
        <v/>
      </c>
      <c r="E44" s="43" t="str">
        <f>IF('倍数算定用（入力）'!E45="","",'倍数算定用（入力）'!E45)</f>
        <v/>
      </c>
      <c r="F44" s="44" t="str">
        <f>IF('倍数算定用（入力）'!F45="",IF(C44="","","--"),'倍数算定用（入力）'!F45)</f>
        <v/>
      </c>
      <c r="G44" s="45" t="str">
        <f>IF('倍数算定用（入力）'!G45="","",'倍数算定用（入力）'!G45)</f>
        <v/>
      </c>
      <c r="H44" s="43" t="str">
        <f>IF('倍数算定用（入力）'!H45="","",'倍数算定用（入力）'!H45)</f>
        <v/>
      </c>
      <c r="I44" s="52" t="str">
        <f>IF('倍数算定用（入力）'!K45="","",'倍数算定用（入力）'!K45)</f>
        <v/>
      </c>
    </row>
    <row r="45" spans="1:9" ht="26.25" customHeight="1">
      <c r="A45" s="38" t="str">
        <f>IF('倍数算定用（入力）'!A46="","",'倍数算定用（入力）'!A46)</f>
        <v/>
      </c>
      <c r="B45" s="38" t="str">
        <f>IF('倍数算定用（入力）'!B46="","",'倍数算定用（入力）'!B46)</f>
        <v/>
      </c>
      <c r="C45" s="39" t="str">
        <f>IF('倍数算定用（入力）'!C46="","",'倍数算定用（入力）'!C46)</f>
        <v/>
      </c>
      <c r="D45" s="39" t="str">
        <f>IF('倍数算定用（入力）'!D46="","",'倍数算定用（入力）'!D46)</f>
        <v/>
      </c>
      <c r="E45" s="39" t="str">
        <f>IF('倍数算定用（入力）'!E46="","",'倍数算定用（入力）'!E46)</f>
        <v/>
      </c>
      <c r="F45" s="40" t="str">
        <f>IF('倍数算定用（入力）'!F46="",IF(C45="","","--"),'倍数算定用（入力）'!F46)</f>
        <v/>
      </c>
      <c r="G45" s="41" t="str">
        <f>IF('倍数算定用（入力）'!G46="","",'倍数算定用（入力）'!G46)</f>
        <v/>
      </c>
      <c r="H45" s="39" t="str">
        <f>IF('倍数算定用（入力）'!H46="","",'倍数算定用（入力）'!H46)</f>
        <v/>
      </c>
      <c r="I45" s="51" t="str">
        <f>IF('倍数算定用（入力）'!K46="","",'倍数算定用（入力）'!K46)</f>
        <v/>
      </c>
    </row>
    <row r="46" spans="1:9" ht="26.25" customHeight="1">
      <c r="A46" s="42" t="str">
        <f>IF('倍数算定用（入力）'!A47="","",'倍数算定用（入力）'!A47)</f>
        <v/>
      </c>
      <c r="B46" s="42" t="str">
        <f>IF('倍数算定用（入力）'!B47="","",'倍数算定用（入力）'!B47)</f>
        <v/>
      </c>
      <c r="C46" s="43" t="str">
        <f>IF('倍数算定用（入力）'!C47="","",'倍数算定用（入力）'!C47)</f>
        <v/>
      </c>
      <c r="D46" s="43" t="str">
        <f>IF('倍数算定用（入力）'!D47="","",'倍数算定用（入力）'!D47)</f>
        <v/>
      </c>
      <c r="E46" s="43" t="str">
        <f>IF('倍数算定用（入力）'!E47="","",'倍数算定用（入力）'!E47)</f>
        <v/>
      </c>
      <c r="F46" s="44" t="str">
        <f>IF('倍数算定用（入力）'!F47="",IF(C46="","","--"),'倍数算定用（入力）'!F47)</f>
        <v/>
      </c>
      <c r="G46" s="45" t="str">
        <f>IF('倍数算定用（入力）'!G47="","",'倍数算定用（入力）'!G47)</f>
        <v/>
      </c>
      <c r="H46" s="43" t="str">
        <f>IF('倍数算定用（入力）'!H47="","",'倍数算定用（入力）'!H47)</f>
        <v/>
      </c>
      <c r="I46" s="52" t="str">
        <f>IF('倍数算定用（入力）'!K47="","",'倍数算定用（入力）'!K47)</f>
        <v/>
      </c>
    </row>
    <row r="47" spans="1:9" ht="26.25" customHeight="1">
      <c r="A47" s="38" t="str">
        <f>IF('倍数算定用（入力）'!A48="","",'倍数算定用（入力）'!A48)</f>
        <v/>
      </c>
      <c r="B47" s="38" t="str">
        <f>IF('倍数算定用（入力）'!B48="","",'倍数算定用（入力）'!B48)</f>
        <v/>
      </c>
      <c r="C47" s="39" t="str">
        <f>IF('倍数算定用（入力）'!C48="","",'倍数算定用（入力）'!C48)</f>
        <v/>
      </c>
      <c r="D47" s="39" t="str">
        <f>IF('倍数算定用（入力）'!D48="","",'倍数算定用（入力）'!D48)</f>
        <v/>
      </c>
      <c r="E47" s="39" t="str">
        <f>IF('倍数算定用（入力）'!E48="","",'倍数算定用（入力）'!E48)</f>
        <v/>
      </c>
      <c r="F47" s="40" t="str">
        <f>IF('倍数算定用（入力）'!F48="",IF(C47="","","--"),'倍数算定用（入力）'!F48)</f>
        <v/>
      </c>
      <c r="G47" s="41" t="str">
        <f>IF('倍数算定用（入力）'!G48="","",'倍数算定用（入力）'!G48)</f>
        <v/>
      </c>
      <c r="H47" s="39" t="str">
        <f>IF('倍数算定用（入力）'!H48="","",'倍数算定用（入力）'!H48)</f>
        <v/>
      </c>
      <c r="I47" s="51" t="str">
        <f>IF('倍数算定用（入力）'!K48="","",'倍数算定用（入力）'!K48)</f>
        <v/>
      </c>
    </row>
    <row r="48" spans="1:9" ht="26.25" customHeight="1">
      <c r="A48" s="42" t="str">
        <f>IF('倍数算定用（入力）'!A49="","",'倍数算定用（入力）'!A49)</f>
        <v/>
      </c>
      <c r="B48" s="42" t="str">
        <f>IF('倍数算定用（入力）'!B49="","",'倍数算定用（入力）'!B49)</f>
        <v/>
      </c>
      <c r="C48" s="43" t="str">
        <f>IF('倍数算定用（入力）'!C49="","",'倍数算定用（入力）'!C49)</f>
        <v/>
      </c>
      <c r="D48" s="43" t="str">
        <f>IF('倍数算定用（入力）'!D49="","",'倍数算定用（入力）'!D49)</f>
        <v/>
      </c>
      <c r="E48" s="43" t="str">
        <f>IF('倍数算定用（入力）'!E49="","",'倍数算定用（入力）'!E49)</f>
        <v/>
      </c>
      <c r="F48" s="44" t="str">
        <f>IF('倍数算定用（入力）'!F49="",IF(C48="","","--"),'倍数算定用（入力）'!F49)</f>
        <v/>
      </c>
      <c r="G48" s="45" t="str">
        <f>IF('倍数算定用（入力）'!G49="","",'倍数算定用（入力）'!G49)</f>
        <v/>
      </c>
      <c r="H48" s="43" t="str">
        <f>IF('倍数算定用（入力）'!H49="","",'倍数算定用（入力）'!H49)</f>
        <v/>
      </c>
      <c r="I48" s="52" t="str">
        <f>IF('倍数算定用（入力）'!K49="","",'倍数算定用（入力）'!K49)</f>
        <v/>
      </c>
    </row>
    <row r="49" spans="1:9" ht="26.25" customHeight="1">
      <c r="A49" s="38" t="str">
        <f>IF('倍数算定用（入力）'!A50="","",'倍数算定用（入力）'!A50)</f>
        <v/>
      </c>
      <c r="B49" s="38" t="str">
        <f>IF('倍数算定用（入力）'!B50="","",'倍数算定用（入力）'!B50)</f>
        <v/>
      </c>
      <c r="C49" s="39" t="str">
        <f>IF('倍数算定用（入力）'!C50="","",'倍数算定用（入力）'!C50)</f>
        <v/>
      </c>
      <c r="D49" s="39" t="str">
        <f>IF('倍数算定用（入力）'!D50="","",'倍数算定用（入力）'!D50)</f>
        <v/>
      </c>
      <c r="E49" s="39" t="str">
        <f>IF('倍数算定用（入力）'!E50="","",'倍数算定用（入力）'!E50)</f>
        <v/>
      </c>
      <c r="F49" s="40" t="str">
        <f>IF('倍数算定用（入力）'!F50="",IF(C49="","","--"),'倍数算定用（入力）'!F50)</f>
        <v/>
      </c>
      <c r="G49" s="41" t="str">
        <f>IF('倍数算定用（入力）'!G50="","",'倍数算定用（入力）'!G50)</f>
        <v/>
      </c>
      <c r="H49" s="39" t="str">
        <f>IF('倍数算定用（入力）'!H50="","",'倍数算定用（入力）'!H50)</f>
        <v/>
      </c>
      <c r="I49" s="51" t="str">
        <f>IF('倍数算定用（入力）'!K50="","",'倍数算定用（入力）'!K50)</f>
        <v/>
      </c>
    </row>
    <row r="50" spans="1:9" ht="26.25" customHeight="1">
      <c r="A50" s="42" t="str">
        <f>IF('倍数算定用（入力）'!A51="","",'倍数算定用（入力）'!A51)</f>
        <v/>
      </c>
      <c r="B50" s="42" t="str">
        <f>IF('倍数算定用（入力）'!B51="","",'倍数算定用（入力）'!B51)</f>
        <v/>
      </c>
      <c r="C50" s="43" t="str">
        <f>IF('倍数算定用（入力）'!C51="","",'倍数算定用（入力）'!C51)</f>
        <v/>
      </c>
      <c r="D50" s="43" t="str">
        <f>IF('倍数算定用（入力）'!D51="","",'倍数算定用（入力）'!D51)</f>
        <v/>
      </c>
      <c r="E50" s="43" t="str">
        <f>IF('倍数算定用（入力）'!E51="","",'倍数算定用（入力）'!E51)</f>
        <v/>
      </c>
      <c r="F50" s="44" t="str">
        <f>IF('倍数算定用（入力）'!F51="",IF(C50="","","--"),'倍数算定用（入力）'!F51)</f>
        <v/>
      </c>
      <c r="G50" s="45" t="str">
        <f>IF('倍数算定用（入力）'!G51="","",'倍数算定用（入力）'!G51)</f>
        <v/>
      </c>
      <c r="H50" s="43" t="str">
        <f>IF('倍数算定用（入力）'!H51="","",'倍数算定用（入力）'!H51)</f>
        <v/>
      </c>
      <c r="I50" s="52" t="str">
        <f>IF('倍数算定用（入力）'!K51="","",'倍数算定用（入力）'!K51)</f>
        <v/>
      </c>
    </row>
    <row r="51" spans="1:9" ht="26.25" customHeight="1">
      <c r="A51" s="38" t="str">
        <f>IF('倍数算定用（入力）'!A52="","",'倍数算定用（入力）'!A52)</f>
        <v/>
      </c>
      <c r="B51" s="38" t="str">
        <f>IF('倍数算定用（入力）'!B52="","",'倍数算定用（入力）'!B52)</f>
        <v/>
      </c>
      <c r="C51" s="39" t="str">
        <f>IF('倍数算定用（入力）'!C52="","",'倍数算定用（入力）'!C52)</f>
        <v/>
      </c>
      <c r="D51" s="39" t="str">
        <f>IF('倍数算定用（入力）'!D52="","",'倍数算定用（入力）'!D52)</f>
        <v/>
      </c>
      <c r="E51" s="39" t="str">
        <f>IF('倍数算定用（入力）'!E52="","",'倍数算定用（入力）'!E52)</f>
        <v/>
      </c>
      <c r="F51" s="40" t="str">
        <f>IF('倍数算定用（入力）'!F52="",IF(C51="","","--"),'倍数算定用（入力）'!F52)</f>
        <v/>
      </c>
      <c r="G51" s="41" t="str">
        <f>IF('倍数算定用（入力）'!G52="","",'倍数算定用（入力）'!G52)</f>
        <v/>
      </c>
      <c r="H51" s="39" t="str">
        <f>IF('倍数算定用（入力）'!H52="","",'倍数算定用（入力）'!H52)</f>
        <v/>
      </c>
      <c r="I51" s="51" t="str">
        <f>IF('倍数算定用（入力）'!K52="","",'倍数算定用（入力）'!K52)</f>
        <v/>
      </c>
    </row>
    <row r="52" spans="1:9" ht="26.25" customHeight="1">
      <c r="A52" s="46" t="str">
        <f>IF('倍数算定用（入力）'!A53="","",'倍数算定用（入力）'!A53)</f>
        <v/>
      </c>
      <c r="B52" s="46" t="str">
        <f>IF('倍数算定用（入力）'!B53="","",'倍数算定用（入力）'!B53)</f>
        <v/>
      </c>
      <c r="C52" s="47" t="str">
        <f>IF('倍数算定用（入力）'!C53="","",'倍数算定用（入力）'!C53)</f>
        <v/>
      </c>
      <c r="D52" s="47" t="str">
        <f>IF('倍数算定用（入力）'!D53="","",'倍数算定用（入力）'!D53)</f>
        <v/>
      </c>
      <c r="E52" s="47" t="str">
        <f>IF('倍数算定用（入力）'!E53="","",'倍数算定用（入力）'!E53)</f>
        <v/>
      </c>
      <c r="F52" s="48" t="str">
        <f>IF('倍数算定用（入力）'!F53="",IF(C52="","","--"),'倍数算定用（入力）'!F53)</f>
        <v/>
      </c>
      <c r="G52" s="49" t="str">
        <f>IF('倍数算定用（入力）'!G53="","",'倍数算定用（入力）'!G53)</f>
        <v/>
      </c>
      <c r="H52" s="47" t="str">
        <f>IF('倍数算定用（入力）'!H53="","",'倍数算定用（入力）'!H53)</f>
        <v/>
      </c>
      <c r="I52" s="53" t="str">
        <f>IF('倍数算定用（入力）'!K53="","",'倍数算定用（入力）'!K53)</f>
        <v/>
      </c>
    </row>
    <row r="53" spans="1:9" ht="26.25" customHeight="1"/>
    <row r="54" spans="1:9" ht="26.25" customHeight="1"/>
    <row r="55" spans="1:9" ht="26.25" customHeight="1"/>
    <row r="56" spans="1:9" ht="26.25" customHeight="1"/>
    <row r="57" spans="1:9" ht="26.25" customHeight="1"/>
    <row r="58" spans="1:9" ht="26.25" customHeight="1"/>
    <row r="59" spans="1:9" ht="26.25" customHeight="1"/>
    <row r="60" spans="1:9" ht="26.25" customHeight="1"/>
    <row r="61" spans="1:9" ht="26.25" customHeight="1"/>
    <row r="62" spans="1:9" ht="26.25" customHeight="1"/>
    <row r="63" spans="1:9" ht="26.25" customHeight="1"/>
    <row r="64" spans="1:9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</sheetData>
  <mergeCells count="3">
    <mergeCell ref="A3:I3"/>
    <mergeCell ref="G4:H4"/>
    <mergeCell ref="C4:D4"/>
  </mergeCells>
  <phoneticPr fontId="1"/>
  <pageMargins left="0.9055118110236221" right="0.31496062992125984" top="0.74803149606299213" bottom="0.74803149606299213" header="0.31496062992125984" footer="0.31496062992125984"/>
  <pageSetup paperSize="9" scale="98" orientation="portrait" r:id="rId1"/>
  <headerFooter>
    <oddFooter>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32"/>
  <sheetViews>
    <sheetView workbookViewId="0">
      <selection activeCell="A29" sqref="A29"/>
    </sheetView>
  </sheetViews>
  <sheetFormatPr defaultRowHeight="18"/>
  <cols>
    <col min="1" max="1" width="46.33203125" bestFit="1" customWidth="1"/>
    <col min="2" max="2" width="3.33203125" bestFit="1" customWidth="1"/>
    <col min="3" max="3" width="21.75" style="6" customWidth="1"/>
    <col min="4" max="4" width="5" customWidth="1"/>
  </cols>
  <sheetData>
    <row r="1" spans="1:4">
      <c r="A1" s="1" t="s">
        <v>1</v>
      </c>
      <c r="B1" s="1" t="s">
        <v>20</v>
      </c>
      <c r="C1" s="5" t="s">
        <v>4</v>
      </c>
      <c r="D1" s="1" t="s">
        <v>0</v>
      </c>
    </row>
    <row r="2" spans="1:4">
      <c r="A2" s="1" t="s">
        <v>44</v>
      </c>
      <c r="B2" s="1">
        <v>4</v>
      </c>
      <c r="C2" s="5">
        <v>50</v>
      </c>
      <c r="D2" s="1" t="s">
        <v>6</v>
      </c>
    </row>
    <row r="3" spans="1:4">
      <c r="A3" s="1" t="s">
        <v>71</v>
      </c>
      <c r="B3" s="1">
        <v>4</v>
      </c>
      <c r="C3" s="5">
        <v>200</v>
      </c>
      <c r="D3" s="1" t="s">
        <v>6</v>
      </c>
    </row>
    <row r="4" spans="1:4">
      <c r="A4" s="1" t="s">
        <v>72</v>
      </c>
      <c r="B4" s="1">
        <v>4</v>
      </c>
      <c r="C4" s="5">
        <v>400</v>
      </c>
      <c r="D4" s="1" t="s">
        <v>6</v>
      </c>
    </row>
    <row r="5" spans="1:4">
      <c r="A5" s="1" t="s">
        <v>45</v>
      </c>
      <c r="B5" s="1">
        <v>4</v>
      </c>
      <c r="C5" s="5">
        <v>400</v>
      </c>
      <c r="D5" s="1" t="s">
        <v>6</v>
      </c>
    </row>
    <row r="6" spans="1:4">
      <c r="A6" s="1" t="s">
        <v>46</v>
      </c>
      <c r="B6" s="1">
        <v>4</v>
      </c>
      <c r="C6" s="5">
        <v>1000</v>
      </c>
      <c r="D6" s="1" t="s">
        <v>6</v>
      </c>
    </row>
    <row r="7" spans="1:4">
      <c r="A7" s="1" t="s">
        <v>47</v>
      </c>
      <c r="B7" s="1">
        <v>4</v>
      </c>
      <c r="C7" s="5">
        <v>2000</v>
      </c>
      <c r="D7" s="1" t="s">
        <v>6</v>
      </c>
    </row>
    <row r="8" spans="1:4">
      <c r="A8" s="1" t="s">
        <v>48</v>
      </c>
      <c r="B8" s="1">
        <v>4</v>
      </c>
      <c r="C8" s="5">
        <v>2000</v>
      </c>
      <c r="D8" s="1" t="s">
        <v>6</v>
      </c>
    </row>
    <row r="9" spans="1:4">
      <c r="A9" s="1" t="s">
        <v>49</v>
      </c>
      <c r="B9" s="1">
        <v>4</v>
      </c>
      <c r="C9" s="5">
        <v>4000</v>
      </c>
      <c r="D9" s="1" t="s">
        <v>6</v>
      </c>
    </row>
    <row r="10" spans="1:4">
      <c r="A10" s="1" t="s">
        <v>73</v>
      </c>
      <c r="B10" s="1">
        <v>4</v>
      </c>
      <c r="C10" s="5">
        <v>6000</v>
      </c>
      <c r="D10" s="1" t="s">
        <v>6</v>
      </c>
    </row>
    <row r="11" spans="1:4">
      <c r="A11" s="1" t="s">
        <v>50</v>
      </c>
      <c r="B11" s="1">
        <v>4</v>
      </c>
      <c r="C11" s="5">
        <v>10000</v>
      </c>
      <c r="D11" s="1" t="s">
        <v>6</v>
      </c>
    </row>
    <row r="12" spans="1:4">
      <c r="A12" s="1" t="s">
        <v>51</v>
      </c>
      <c r="B12" s="1">
        <v>1</v>
      </c>
      <c r="C12" s="5">
        <v>50</v>
      </c>
      <c r="D12" s="1" t="s">
        <v>7</v>
      </c>
    </row>
    <row r="13" spans="1:4">
      <c r="A13" s="1" t="s">
        <v>52</v>
      </c>
      <c r="B13" s="1">
        <v>1</v>
      </c>
      <c r="C13" s="5">
        <v>300</v>
      </c>
      <c r="D13" s="1" t="s">
        <v>7</v>
      </c>
    </row>
    <row r="14" spans="1:4">
      <c r="A14" s="1" t="s">
        <v>53</v>
      </c>
      <c r="B14" s="1">
        <v>1</v>
      </c>
      <c r="C14" s="5">
        <v>1000</v>
      </c>
      <c r="D14" s="1" t="s">
        <v>7</v>
      </c>
    </row>
    <row r="15" spans="1:4">
      <c r="A15" s="1" t="s">
        <v>54</v>
      </c>
      <c r="B15" s="1">
        <v>2</v>
      </c>
      <c r="C15" s="5">
        <v>100</v>
      </c>
      <c r="D15" s="1" t="s">
        <v>7</v>
      </c>
    </row>
    <row r="16" spans="1:4">
      <c r="A16" s="1" t="s">
        <v>55</v>
      </c>
      <c r="B16" s="1">
        <v>2</v>
      </c>
      <c r="C16" s="5">
        <v>100</v>
      </c>
      <c r="D16" s="1" t="s">
        <v>7</v>
      </c>
    </row>
    <row r="17" spans="1:4">
      <c r="A17" s="1" t="s">
        <v>56</v>
      </c>
      <c r="B17" s="1">
        <v>2</v>
      </c>
      <c r="C17" s="5">
        <v>100</v>
      </c>
      <c r="D17" s="1" t="s">
        <v>7</v>
      </c>
    </row>
    <row r="18" spans="1:4">
      <c r="A18" s="1" t="s">
        <v>57</v>
      </c>
      <c r="B18" s="1">
        <v>2</v>
      </c>
      <c r="C18" s="5">
        <v>100</v>
      </c>
      <c r="D18" s="1" t="s">
        <v>7</v>
      </c>
    </row>
    <row r="19" spans="1:4">
      <c r="A19" s="1" t="s">
        <v>58</v>
      </c>
      <c r="B19" s="1">
        <v>2</v>
      </c>
      <c r="C19" s="5">
        <v>500</v>
      </c>
      <c r="D19" s="1" t="s">
        <v>7</v>
      </c>
    </row>
    <row r="20" spans="1:4">
      <c r="A20" s="1" t="s">
        <v>59</v>
      </c>
      <c r="B20" s="1">
        <v>2</v>
      </c>
      <c r="C20" s="5">
        <v>500</v>
      </c>
      <c r="D20" s="1" t="s">
        <v>7</v>
      </c>
    </row>
    <row r="21" spans="1:4">
      <c r="A21" s="1" t="s">
        <v>60</v>
      </c>
      <c r="B21" s="1">
        <v>2</v>
      </c>
      <c r="C21" s="5">
        <v>1000</v>
      </c>
      <c r="D21" s="1" t="s">
        <v>7</v>
      </c>
    </row>
    <row r="22" spans="1:4">
      <c r="A22" s="1" t="s">
        <v>61</v>
      </c>
      <c r="B22" s="1">
        <v>3</v>
      </c>
      <c r="C22" s="5">
        <v>10</v>
      </c>
      <c r="D22" s="1" t="s">
        <v>7</v>
      </c>
    </row>
    <row r="23" spans="1:4">
      <c r="A23" s="1" t="s">
        <v>62</v>
      </c>
      <c r="B23" s="1">
        <v>3</v>
      </c>
      <c r="C23" s="5">
        <v>10</v>
      </c>
      <c r="D23" s="1" t="s">
        <v>7</v>
      </c>
    </row>
    <row r="24" spans="1:4">
      <c r="A24" s="1" t="s">
        <v>63</v>
      </c>
      <c r="B24" s="1">
        <v>3</v>
      </c>
      <c r="C24" s="5">
        <v>10</v>
      </c>
      <c r="D24" s="1" t="s">
        <v>7</v>
      </c>
    </row>
    <row r="25" spans="1:4">
      <c r="A25" s="1" t="s">
        <v>64</v>
      </c>
      <c r="B25" s="1">
        <v>3</v>
      </c>
      <c r="C25" s="5">
        <v>10</v>
      </c>
      <c r="D25" s="1" t="s">
        <v>7</v>
      </c>
    </row>
    <row r="26" spans="1:4">
      <c r="A26" s="1" t="s">
        <v>65</v>
      </c>
      <c r="B26" s="1">
        <v>3</v>
      </c>
      <c r="C26" s="5">
        <v>10</v>
      </c>
      <c r="D26" s="1" t="s">
        <v>7</v>
      </c>
    </row>
    <row r="27" spans="1:4">
      <c r="A27" s="1" t="s">
        <v>66</v>
      </c>
      <c r="B27" s="1">
        <v>3</v>
      </c>
      <c r="C27" s="5">
        <v>20</v>
      </c>
      <c r="D27" s="1" t="s">
        <v>7</v>
      </c>
    </row>
    <row r="28" spans="1:4">
      <c r="A28" s="1" t="s">
        <v>67</v>
      </c>
      <c r="B28" s="1">
        <v>3</v>
      </c>
      <c r="C28" s="5">
        <v>50</v>
      </c>
      <c r="D28" s="1" t="s">
        <v>7</v>
      </c>
    </row>
    <row r="29" spans="1:4">
      <c r="A29" s="1" t="s">
        <v>74</v>
      </c>
      <c r="B29" s="1">
        <v>3</v>
      </c>
      <c r="C29" s="5">
        <v>300</v>
      </c>
      <c r="D29" s="1" t="s">
        <v>7</v>
      </c>
    </row>
    <row r="30" spans="1:4">
      <c r="A30" s="1" t="s">
        <v>68</v>
      </c>
      <c r="B30" s="1">
        <v>5</v>
      </c>
      <c r="C30" s="5">
        <v>10</v>
      </c>
      <c r="D30" s="1" t="s">
        <v>7</v>
      </c>
    </row>
    <row r="31" spans="1:4">
      <c r="A31" s="1" t="s">
        <v>69</v>
      </c>
      <c r="B31" s="1">
        <v>5</v>
      </c>
      <c r="C31" s="5">
        <v>100</v>
      </c>
      <c r="D31" s="1" t="s">
        <v>7</v>
      </c>
    </row>
    <row r="32" spans="1:4">
      <c r="A32" s="1" t="s">
        <v>70</v>
      </c>
      <c r="B32" s="1">
        <v>5</v>
      </c>
      <c r="C32" s="5">
        <v>300</v>
      </c>
      <c r="D32" s="1" t="s">
        <v>7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3"/>
  <sheetViews>
    <sheetView view="pageBreakPreview" topLeftCell="B7" zoomScale="130" zoomScaleNormal="72" zoomScaleSheetLayoutView="130" workbookViewId="0">
      <selection activeCell="B8" sqref="B8"/>
    </sheetView>
  </sheetViews>
  <sheetFormatPr defaultRowHeight="18"/>
  <cols>
    <col min="1" max="1" width="43.08203125" customWidth="1"/>
    <col min="2" max="2" width="39.75" customWidth="1"/>
    <col min="3" max="3" width="48.33203125" customWidth="1"/>
    <col min="4" max="4" width="10.5" customWidth="1"/>
  </cols>
  <sheetData>
    <row r="1" spans="1:3">
      <c r="A1" s="1" t="s">
        <v>19</v>
      </c>
      <c r="B1" s="1" t="s">
        <v>10</v>
      </c>
      <c r="C1" s="1" t="s">
        <v>8</v>
      </c>
    </row>
    <row r="2" spans="1:3" ht="54">
      <c r="A2" s="2" t="s">
        <v>9</v>
      </c>
      <c r="B2" s="3" t="s">
        <v>24</v>
      </c>
      <c r="C2" s="1" t="s">
        <v>80</v>
      </c>
    </row>
    <row r="3" spans="1:3">
      <c r="A3" s="1" t="s">
        <v>11</v>
      </c>
      <c r="B3" s="2" t="s">
        <v>32</v>
      </c>
      <c r="C3" s="1" t="s">
        <v>12</v>
      </c>
    </row>
    <row r="4" spans="1:3" ht="36">
      <c r="A4" s="1" t="s">
        <v>13</v>
      </c>
      <c r="B4" s="1" t="s">
        <v>33</v>
      </c>
      <c r="C4" s="2" t="s">
        <v>14</v>
      </c>
    </row>
    <row r="5" spans="1:3">
      <c r="A5" s="1" t="s">
        <v>13</v>
      </c>
      <c r="B5" s="1" t="s">
        <v>21</v>
      </c>
      <c r="C5" s="2" t="s">
        <v>22</v>
      </c>
    </row>
    <row r="6" spans="1:3" ht="36">
      <c r="A6" s="2" t="s">
        <v>23</v>
      </c>
      <c r="B6" s="3" t="s">
        <v>25</v>
      </c>
      <c r="C6" s="1" t="s">
        <v>26</v>
      </c>
    </row>
    <row r="7" spans="1:3">
      <c r="A7" s="1" t="s">
        <v>13</v>
      </c>
      <c r="B7" s="1" t="s">
        <v>21</v>
      </c>
      <c r="C7" s="2" t="s">
        <v>22</v>
      </c>
    </row>
    <row r="8" spans="1:3">
      <c r="A8" s="2" t="s">
        <v>27</v>
      </c>
      <c r="B8" s="4" t="s">
        <v>34</v>
      </c>
      <c r="C8" s="1" t="s">
        <v>28</v>
      </c>
    </row>
    <row r="9" spans="1:3" ht="54">
      <c r="A9" s="1" t="s">
        <v>15</v>
      </c>
      <c r="B9" s="1" t="s">
        <v>16</v>
      </c>
      <c r="C9" s="2" t="s">
        <v>42</v>
      </c>
    </row>
    <row r="10" spans="1:3" ht="54">
      <c r="A10" s="1" t="s">
        <v>17</v>
      </c>
      <c r="B10" s="1" t="s">
        <v>16</v>
      </c>
      <c r="C10" s="2" t="s">
        <v>82</v>
      </c>
    </row>
    <row r="11" spans="1:3" ht="54">
      <c r="A11" s="1" t="s">
        <v>18</v>
      </c>
      <c r="B11" s="1" t="s">
        <v>16</v>
      </c>
      <c r="C11" s="2" t="s">
        <v>41</v>
      </c>
    </row>
    <row r="12" spans="1:3" ht="56.25" customHeight="1">
      <c r="A12" s="2" t="s">
        <v>31</v>
      </c>
      <c r="B12" s="1" t="s">
        <v>16</v>
      </c>
      <c r="C12" s="2" t="s">
        <v>37</v>
      </c>
    </row>
    <row r="13" spans="1:3">
      <c r="A13" s="1" t="s">
        <v>29</v>
      </c>
      <c r="B13" s="1" t="s">
        <v>35</v>
      </c>
      <c r="C13" s="2" t="s">
        <v>30</v>
      </c>
    </row>
  </sheetData>
  <phoneticPr fontId="1"/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倍数算定用（入力）</vt:lpstr>
      <vt:lpstr>提出用</vt:lpstr>
      <vt:lpstr>指定数量リスト</vt:lpstr>
      <vt:lpstr>メッセージリスト</vt:lpstr>
      <vt:lpstr>提出用!Print_Area</vt:lpstr>
      <vt:lpstr>提出用!Print_Titles</vt:lpstr>
      <vt:lpstr>'倍数算定用（入力）'!Print_Titles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2025-07-28T01:57:00Z</dcterms:modified>
</cp:coreProperties>
</file>