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林★\"/>
    </mc:Choice>
  </mc:AlternateContent>
  <xr:revisionPtr revIDLastSave="0" documentId="13_ncr:1_{DB8E9251-637C-42BD-AC24-C09756AEC7C3}" xr6:coauthVersionLast="47" xr6:coauthVersionMax="47" xr10:uidLastSave="{00000000-0000-0000-0000-000000000000}"/>
  <bookViews>
    <workbookView xWindow="-110" yWindow="-110" windowWidth="19420" windowHeight="11500" xr2:uid="{07551ED1-1DBA-4C24-A78D-9FFA69A9012A}"/>
  </bookViews>
  <sheets>
    <sheet name="資格者名簿（20260213）" sheetId="1" r:id="rId1"/>
  </sheets>
  <externalReferences>
    <externalReference r:id="rId2"/>
  </externalReferences>
  <definedNames>
    <definedName name="_xlnm._FilterDatabase" localSheetId="0" hidden="1">'資格者名簿（20260213）'!$A$3:$I$3</definedName>
    <definedName name="_xlnm.Print_Area" localSheetId="0">'資格者名簿（20260213）'!$A$1:$I$75</definedName>
    <definedName name="_xlnm.Print_Titles" localSheetId="0">'資格者名簿（20260213）'!$1:$3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A5" i="1"/>
  <c r="I4" i="1"/>
  <c r="H4" i="1"/>
  <c r="G4" i="1"/>
  <c r="F4" i="1"/>
  <c r="E4" i="1"/>
  <c r="D4" i="1"/>
  <c r="C4" i="1"/>
  <c r="B4" i="1"/>
  <c r="C5" i="1" l="1"/>
  <c r="B5" i="1"/>
  <c r="I5" i="1"/>
  <c r="E5" i="1"/>
  <c r="H5" i="1"/>
  <c r="A6" i="1"/>
  <c r="G5" i="1"/>
  <c r="F5" i="1"/>
  <c r="F6" i="1" l="1"/>
  <c r="E6" i="1"/>
  <c r="B6" i="1"/>
  <c r="I6" i="1"/>
  <c r="G6" i="1"/>
  <c r="H6" i="1"/>
  <c r="D6" i="1"/>
  <c r="C6" i="1"/>
  <c r="A7" i="1"/>
  <c r="I7" i="1" l="1"/>
  <c r="H7" i="1"/>
  <c r="E7" i="1"/>
  <c r="C7" i="1"/>
  <c r="F7" i="1"/>
  <c r="D7" i="1"/>
  <c r="A8" i="1"/>
  <c r="G7" i="1"/>
  <c r="B7" i="1"/>
  <c r="H8" i="1" l="1"/>
  <c r="F8" i="1"/>
  <c r="I8" i="1"/>
  <c r="G8" i="1"/>
  <c r="E8" i="1"/>
  <c r="D8" i="1"/>
  <c r="C8" i="1"/>
  <c r="B8" i="1"/>
  <c r="A9" i="1"/>
  <c r="C9" i="1" l="1"/>
  <c r="B9" i="1"/>
  <c r="I9" i="1"/>
  <c r="G9" i="1"/>
  <c r="E9" i="1"/>
  <c r="D9" i="1"/>
  <c r="A10" i="1"/>
  <c r="H9" i="1"/>
  <c r="F9" i="1"/>
  <c r="F10" i="1" l="1"/>
  <c r="E10" i="1"/>
  <c r="B10" i="1"/>
  <c r="I10" i="1"/>
  <c r="H10" i="1"/>
  <c r="G10" i="1"/>
  <c r="D10" i="1"/>
  <c r="C10" i="1"/>
  <c r="A11" i="1"/>
  <c r="I11" i="1" l="1"/>
  <c r="H11" i="1"/>
  <c r="E11" i="1"/>
  <c r="C11" i="1"/>
  <c r="G11" i="1"/>
  <c r="B11" i="1"/>
  <c r="A12" i="1"/>
  <c r="F11" i="1"/>
  <c r="D11" i="1"/>
  <c r="H12" i="1" l="1"/>
  <c r="F12" i="1"/>
  <c r="I12" i="1"/>
  <c r="G12" i="1"/>
  <c r="E12" i="1"/>
  <c r="D12" i="1"/>
  <c r="C12" i="1"/>
  <c r="B12" i="1"/>
  <c r="A13" i="1"/>
  <c r="C13" i="1" l="1"/>
  <c r="B13" i="1"/>
  <c r="I13" i="1"/>
  <c r="D13" i="1"/>
  <c r="F13" i="1"/>
  <c r="A14" i="1"/>
  <c r="H13" i="1"/>
  <c r="G13" i="1"/>
  <c r="E13" i="1"/>
  <c r="F14" i="1" l="1"/>
  <c r="E14" i="1"/>
  <c r="B14" i="1"/>
  <c r="I14" i="1"/>
  <c r="D14" i="1"/>
  <c r="H14" i="1"/>
  <c r="G14" i="1"/>
  <c r="C14" i="1"/>
  <c r="A15" i="1"/>
  <c r="I15" i="1" l="1"/>
  <c r="H15" i="1"/>
  <c r="E15" i="1"/>
  <c r="C15" i="1"/>
  <c r="D15" i="1"/>
  <c r="F15" i="1"/>
  <c r="A16" i="1"/>
  <c r="G15" i="1"/>
  <c r="B15" i="1"/>
  <c r="H16" i="1" l="1"/>
  <c r="F16" i="1"/>
  <c r="I16" i="1"/>
  <c r="E16" i="1"/>
  <c r="G16" i="1"/>
  <c r="D16" i="1"/>
  <c r="C16" i="1"/>
  <c r="B16" i="1"/>
  <c r="A17" i="1"/>
  <c r="C17" i="1" l="1"/>
  <c r="B17" i="1"/>
  <c r="I17" i="1"/>
  <c r="E17" i="1"/>
  <c r="F17" i="1"/>
  <c r="D17" i="1"/>
  <c r="A18" i="1"/>
  <c r="G17" i="1"/>
  <c r="H17" i="1"/>
  <c r="F18" i="1" l="1"/>
  <c r="E18" i="1"/>
  <c r="B18" i="1"/>
  <c r="I18" i="1"/>
  <c r="H18" i="1"/>
  <c r="D18" i="1"/>
  <c r="G18" i="1"/>
  <c r="C18" i="1"/>
  <c r="A19" i="1"/>
  <c r="I19" i="1" l="1"/>
  <c r="H19" i="1"/>
  <c r="E19" i="1"/>
  <c r="C19" i="1"/>
  <c r="A20" i="1"/>
  <c r="G19" i="1"/>
  <c r="F19" i="1"/>
  <c r="D19" i="1"/>
  <c r="B19" i="1"/>
  <c r="H20" i="1" l="1"/>
  <c r="F20" i="1"/>
  <c r="I20" i="1"/>
  <c r="G20" i="1"/>
  <c r="E20" i="1"/>
  <c r="D20" i="1"/>
  <c r="C20" i="1"/>
  <c r="B20" i="1"/>
  <c r="A21" i="1"/>
  <c r="C21" i="1" l="1"/>
  <c r="B21" i="1"/>
  <c r="I21" i="1"/>
  <c r="G21" i="1"/>
  <c r="F21" i="1"/>
  <c r="A22" i="1"/>
  <c r="H21" i="1"/>
  <c r="D21" i="1"/>
  <c r="E21" i="1"/>
  <c r="F22" i="1" l="1"/>
  <c r="E22" i="1"/>
  <c r="B22" i="1"/>
  <c r="I22" i="1"/>
  <c r="G22" i="1"/>
  <c r="D22" i="1"/>
  <c r="H22" i="1"/>
  <c r="C22" i="1"/>
  <c r="A23" i="1"/>
  <c r="I23" i="1" l="1"/>
  <c r="H23" i="1"/>
  <c r="E23" i="1"/>
  <c r="C23" i="1"/>
  <c r="D23" i="1"/>
  <c r="B23" i="1"/>
  <c r="F23" i="1"/>
  <c r="A24" i="1"/>
  <c r="G23" i="1"/>
  <c r="H24" i="1" l="1"/>
  <c r="F24" i="1"/>
  <c r="I24" i="1"/>
  <c r="E24" i="1"/>
  <c r="D24" i="1"/>
  <c r="G24" i="1"/>
  <c r="C24" i="1"/>
  <c r="B24" i="1"/>
  <c r="A25" i="1"/>
  <c r="C25" i="1" l="1"/>
  <c r="B25" i="1"/>
  <c r="I25" i="1"/>
  <c r="G25" i="1"/>
  <c r="A26" i="1"/>
  <c r="F25" i="1"/>
  <c r="E25" i="1"/>
  <c r="D25" i="1"/>
  <c r="H25" i="1"/>
  <c r="F26" i="1" l="1"/>
  <c r="E26" i="1"/>
  <c r="B26" i="1"/>
  <c r="I26" i="1"/>
  <c r="G26" i="1"/>
  <c r="H26" i="1"/>
  <c r="D26" i="1"/>
  <c r="C26" i="1"/>
  <c r="A27" i="1"/>
  <c r="I27" i="1" l="1"/>
  <c r="H27" i="1"/>
  <c r="E27" i="1"/>
  <c r="C27" i="1"/>
  <c r="D27" i="1"/>
  <c r="B27" i="1"/>
  <c r="G27" i="1"/>
  <c r="A28" i="1"/>
  <c r="F27" i="1"/>
  <c r="H28" i="1" l="1"/>
  <c r="F28" i="1"/>
  <c r="I28" i="1"/>
  <c r="G28" i="1"/>
  <c r="E28" i="1"/>
  <c r="D28" i="1"/>
  <c r="C28" i="1"/>
  <c r="B28" i="1"/>
  <c r="A29" i="1"/>
  <c r="C29" i="1" l="1"/>
  <c r="B29" i="1"/>
  <c r="I29" i="1"/>
  <c r="E29" i="1"/>
  <c r="A30" i="1"/>
  <c r="H29" i="1"/>
  <c r="G29" i="1"/>
  <c r="F29" i="1"/>
  <c r="D29" i="1"/>
  <c r="F30" i="1" l="1"/>
  <c r="E30" i="1"/>
  <c r="B30" i="1"/>
  <c r="I30" i="1"/>
  <c r="G30" i="1"/>
  <c r="D30" i="1"/>
  <c r="H30" i="1"/>
  <c r="C30" i="1"/>
  <c r="A31" i="1"/>
  <c r="I31" i="1" l="1"/>
  <c r="H31" i="1"/>
  <c r="E31" i="1"/>
  <c r="C31" i="1"/>
  <c r="D31" i="1"/>
  <c r="G31" i="1"/>
  <c r="A32" i="1"/>
  <c r="F31" i="1"/>
  <c r="B31" i="1"/>
  <c r="H32" i="1" l="1"/>
  <c r="F32" i="1"/>
  <c r="I32" i="1"/>
  <c r="E32" i="1"/>
  <c r="D32" i="1"/>
  <c r="G32" i="1"/>
  <c r="C32" i="1"/>
  <c r="B32" i="1"/>
  <c r="A33" i="1"/>
  <c r="C33" i="1" l="1"/>
  <c r="B33" i="1"/>
  <c r="I33" i="1"/>
  <c r="D33" i="1"/>
  <c r="F33" i="1"/>
  <c r="A34" i="1"/>
  <c r="G33" i="1"/>
  <c r="H33" i="1"/>
  <c r="E33" i="1"/>
  <c r="F34" i="1" l="1"/>
  <c r="E34" i="1"/>
  <c r="B34" i="1"/>
  <c r="I34" i="1"/>
  <c r="D34" i="1"/>
  <c r="H34" i="1"/>
  <c r="G34" i="1"/>
  <c r="C34" i="1"/>
  <c r="A35" i="1"/>
  <c r="I35" i="1" l="1"/>
  <c r="H35" i="1"/>
  <c r="E35" i="1"/>
  <c r="C35" i="1"/>
  <c r="D35" i="1"/>
  <c r="A36" i="1"/>
  <c r="F35" i="1"/>
  <c r="G35" i="1"/>
  <c r="B35" i="1"/>
  <c r="H36" i="1" l="1"/>
  <c r="F36" i="1"/>
  <c r="I36" i="1"/>
  <c r="E36" i="1"/>
  <c r="D36" i="1"/>
  <c r="G36" i="1"/>
  <c r="C36" i="1"/>
  <c r="B36" i="1"/>
  <c r="A37" i="1"/>
  <c r="C37" i="1" l="1"/>
  <c r="B37" i="1"/>
  <c r="I37" i="1"/>
  <c r="D37" i="1"/>
  <c r="E37" i="1"/>
  <c r="A38" i="1"/>
  <c r="G37" i="1"/>
  <c r="F37" i="1"/>
  <c r="H37" i="1"/>
  <c r="F38" i="1" l="1"/>
  <c r="E38" i="1"/>
  <c r="B38" i="1"/>
  <c r="I38" i="1"/>
  <c r="G38" i="1"/>
  <c r="H38" i="1"/>
  <c r="D38" i="1"/>
  <c r="C38" i="1"/>
  <c r="A39" i="1"/>
  <c r="I39" i="1" l="1"/>
  <c r="H39" i="1"/>
  <c r="E39" i="1"/>
  <c r="C39" i="1"/>
  <c r="D39" i="1"/>
  <c r="B39" i="1"/>
  <c r="A40" i="1"/>
  <c r="G39" i="1"/>
  <c r="F39" i="1"/>
  <c r="H40" i="1" l="1"/>
  <c r="F40" i="1"/>
  <c r="I40" i="1"/>
  <c r="D40" i="1"/>
  <c r="G40" i="1"/>
  <c r="E40" i="1"/>
  <c r="C40" i="1"/>
  <c r="B40" i="1"/>
  <c r="A41" i="1"/>
  <c r="C41" i="1" l="1"/>
  <c r="B41" i="1"/>
  <c r="I41" i="1"/>
  <c r="D41" i="1"/>
  <c r="A42" i="1"/>
  <c r="G41" i="1"/>
  <c r="F41" i="1"/>
  <c r="H41" i="1"/>
  <c r="E41" i="1"/>
  <c r="F42" i="1" l="1"/>
  <c r="E42" i="1"/>
  <c r="D42" i="1"/>
  <c r="B42" i="1"/>
  <c r="A43" i="1"/>
  <c r="H42" i="1"/>
  <c r="G42" i="1"/>
  <c r="I42" i="1"/>
  <c r="C42" i="1"/>
  <c r="I43" i="1" l="1"/>
  <c r="H43" i="1"/>
  <c r="E43" i="1"/>
  <c r="C43" i="1"/>
  <c r="F43" i="1"/>
  <c r="D43" i="1"/>
  <c r="A44" i="1"/>
  <c r="G43" i="1"/>
  <c r="B43" i="1"/>
  <c r="A45" i="1" l="1"/>
  <c r="H44" i="1"/>
  <c r="F44" i="1"/>
  <c r="G44" i="1"/>
  <c r="E44" i="1"/>
  <c r="I44" i="1"/>
  <c r="D44" i="1"/>
  <c r="C44" i="1"/>
  <c r="B44" i="1"/>
  <c r="C45" i="1" l="1"/>
  <c r="B45" i="1"/>
  <c r="I45" i="1"/>
  <c r="D45" i="1"/>
  <c r="A46" i="1"/>
  <c r="H45" i="1"/>
  <c r="G45" i="1"/>
  <c r="F45" i="1"/>
  <c r="E45" i="1"/>
  <c r="F46" i="1" l="1"/>
  <c r="E46" i="1"/>
  <c r="D46" i="1"/>
  <c r="B46" i="1"/>
  <c r="A47" i="1"/>
  <c r="I46" i="1"/>
  <c r="H46" i="1"/>
  <c r="G46" i="1"/>
  <c r="C46" i="1"/>
  <c r="I47" i="1" l="1"/>
  <c r="G47" i="1"/>
  <c r="H47" i="1"/>
  <c r="E47" i="1"/>
  <c r="C47" i="1"/>
  <c r="D47" i="1"/>
  <c r="B47" i="1"/>
  <c r="A48" i="1"/>
  <c r="F47" i="1"/>
  <c r="A49" i="1" l="1"/>
  <c r="H48" i="1"/>
  <c r="F48" i="1"/>
  <c r="I48" i="1"/>
  <c r="C48" i="1"/>
  <c r="G48" i="1"/>
  <c r="D48" i="1"/>
  <c r="B48" i="1"/>
  <c r="E48" i="1"/>
  <c r="C49" i="1" l="1"/>
  <c r="B49" i="1"/>
  <c r="I49" i="1"/>
  <c r="G49" i="1"/>
  <c r="E49" i="1"/>
  <c r="D49" i="1"/>
  <c r="A50" i="1"/>
  <c r="F49" i="1"/>
  <c r="H49" i="1"/>
  <c r="F50" i="1" l="1"/>
  <c r="D50" i="1"/>
  <c r="E50" i="1"/>
  <c r="B50" i="1"/>
  <c r="A51" i="1"/>
  <c r="I50" i="1"/>
  <c r="C50" i="1"/>
  <c r="H50" i="1"/>
  <c r="G50" i="1"/>
  <c r="I51" i="1" l="1"/>
  <c r="H51" i="1"/>
  <c r="G51" i="1"/>
  <c r="E51" i="1"/>
  <c r="C51" i="1"/>
  <c r="D51" i="1"/>
  <c r="A52" i="1"/>
  <c r="F51" i="1"/>
  <c r="B51" i="1"/>
  <c r="A53" i="1" l="1"/>
  <c r="H52" i="1"/>
  <c r="F52" i="1"/>
  <c r="B52" i="1"/>
  <c r="E52" i="1"/>
  <c r="I52" i="1"/>
  <c r="D52" i="1"/>
  <c r="G52" i="1"/>
  <c r="C52" i="1"/>
  <c r="C53" i="1" l="1"/>
  <c r="B53" i="1"/>
  <c r="I53" i="1"/>
  <c r="H53" i="1"/>
  <c r="G53" i="1"/>
  <c r="A54" i="1"/>
  <c r="F53" i="1"/>
  <c r="E53" i="1"/>
  <c r="D53" i="1"/>
  <c r="F54" i="1" l="1"/>
  <c r="E54" i="1"/>
  <c r="D54" i="1"/>
  <c r="B54" i="1"/>
  <c r="C54" i="1"/>
  <c r="A55" i="1"/>
  <c r="H54" i="1"/>
  <c r="I54" i="1"/>
  <c r="G54" i="1"/>
  <c r="I55" i="1" l="1"/>
  <c r="G55" i="1"/>
  <c r="H55" i="1"/>
  <c r="E55" i="1"/>
  <c r="C55" i="1"/>
  <c r="A56" i="1"/>
  <c r="F55" i="1"/>
  <c r="D55" i="1"/>
  <c r="B55" i="1"/>
  <c r="A57" i="1" l="1"/>
  <c r="H56" i="1"/>
  <c r="F56" i="1"/>
  <c r="E56" i="1"/>
  <c r="C56" i="1"/>
  <c r="B56" i="1"/>
  <c r="D56" i="1"/>
  <c r="I56" i="1"/>
  <c r="G56" i="1"/>
  <c r="C57" i="1" l="1"/>
  <c r="B57" i="1"/>
  <c r="I57" i="1"/>
  <c r="D57" i="1"/>
  <c r="A58" i="1"/>
  <c r="H57" i="1"/>
  <c r="E57" i="1"/>
  <c r="G57" i="1"/>
  <c r="F57" i="1"/>
  <c r="F58" i="1" l="1"/>
  <c r="E58" i="1"/>
  <c r="D58" i="1"/>
  <c r="B58" i="1"/>
  <c r="I58" i="1"/>
  <c r="G58" i="1"/>
  <c r="C58" i="1"/>
  <c r="H58" i="1"/>
  <c r="A59" i="1"/>
  <c r="I59" i="1" l="1"/>
  <c r="G59" i="1"/>
  <c r="H59" i="1"/>
  <c r="E59" i="1"/>
  <c r="C59" i="1"/>
  <c r="B59" i="1"/>
  <c r="F59" i="1"/>
  <c r="A60" i="1"/>
  <c r="D59" i="1"/>
  <c r="A61" i="1" l="1"/>
  <c r="H60" i="1"/>
  <c r="F60" i="1"/>
  <c r="G60" i="1"/>
  <c r="E60" i="1"/>
  <c r="I60" i="1"/>
  <c r="D60" i="1"/>
  <c r="C60" i="1"/>
  <c r="B60" i="1"/>
  <c r="C61" i="1" l="1"/>
  <c r="B61" i="1"/>
  <c r="A62" i="1"/>
  <c r="I61" i="1"/>
  <c r="D61" i="1"/>
  <c r="F61" i="1"/>
  <c r="G61" i="1"/>
  <c r="H61" i="1"/>
  <c r="E61" i="1"/>
  <c r="F62" i="1" l="1"/>
  <c r="D62" i="1"/>
  <c r="E62" i="1"/>
  <c r="B62" i="1"/>
  <c r="A63" i="1"/>
  <c r="I62" i="1"/>
  <c r="H62" i="1"/>
  <c r="C62" i="1"/>
  <c r="G62" i="1"/>
  <c r="I63" i="1" l="1"/>
  <c r="G63" i="1"/>
  <c r="H63" i="1"/>
  <c r="E63" i="1"/>
  <c r="D63" i="1"/>
  <c r="C63" i="1"/>
  <c r="A64" i="1"/>
  <c r="B63" i="1"/>
  <c r="F63" i="1"/>
  <c r="A65" i="1" l="1"/>
  <c r="H64" i="1"/>
  <c r="G64" i="1"/>
  <c r="F64" i="1"/>
  <c r="C64" i="1"/>
  <c r="E64" i="1"/>
  <c r="D64" i="1"/>
  <c r="I64" i="1"/>
  <c r="B64" i="1"/>
  <c r="C65" i="1" l="1"/>
  <c r="B65" i="1"/>
  <c r="A66" i="1"/>
  <c r="I65" i="1"/>
  <c r="H65" i="1"/>
  <c r="G65" i="1"/>
  <c r="F65" i="1"/>
  <c r="E65" i="1"/>
  <c r="D65" i="1"/>
  <c r="F66" i="1" l="1"/>
  <c r="D66" i="1"/>
  <c r="E66" i="1"/>
  <c r="B66" i="1"/>
  <c r="G66" i="1"/>
  <c r="A67" i="1"/>
  <c r="C66" i="1"/>
  <c r="I66" i="1"/>
  <c r="H66" i="1"/>
  <c r="I67" i="1" l="1"/>
  <c r="G67" i="1"/>
  <c r="H67" i="1"/>
  <c r="E67" i="1"/>
  <c r="D67" i="1"/>
  <c r="C67" i="1"/>
  <c r="A68" i="1"/>
  <c r="F67" i="1"/>
  <c r="B67" i="1"/>
  <c r="A69" i="1" l="1"/>
  <c r="H68" i="1"/>
  <c r="G68" i="1"/>
  <c r="F68" i="1"/>
  <c r="D68" i="1"/>
  <c r="I68" i="1"/>
  <c r="E68" i="1"/>
  <c r="C68" i="1"/>
  <c r="B68" i="1"/>
  <c r="C69" i="1" l="1"/>
  <c r="B69" i="1"/>
  <c r="A70" i="1"/>
  <c r="I69" i="1"/>
  <c r="D69" i="1"/>
  <c r="F69" i="1"/>
  <c r="G69" i="1"/>
  <c r="H69" i="1"/>
  <c r="E69" i="1"/>
  <c r="F70" i="1" l="1"/>
  <c r="D70" i="1"/>
  <c r="E70" i="1"/>
  <c r="B70" i="1"/>
  <c r="G70" i="1"/>
  <c r="A71" i="1"/>
  <c r="I70" i="1"/>
  <c r="H70" i="1"/>
  <c r="C70" i="1"/>
  <c r="I71" i="1" l="1"/>
  <c r="G71" i="1"/>
  <c r="H71" i="1"/>
  <c r="E71" i="1"/>
  <c r="D71" i="1"/>
  <c r="C71" i="1"/>
  <c r="A72" i="1"/>
  <c r="F71" i="1"/>
  <c r="B71" i="1"/>
  <c r="A73" i="1" l="1"/>
  <c r="H72" i="1"/>
  <c r="G72" i="1"/>
  <c r="F72" i="1"/>
  <c r="C72" i="1"/>
  <c r="B72" i="1"/>
  <c r="E72" i="1"/>
  <c r="I72" i="1"/>
  <c r="D72" i="1"/>
  <c r="C73" i="1" l="1"/>
  <c r="B73" i="1"/>
  <c r="A74" i="1"/>
  <c r="I73" i="1"/>
  <c r="D73" i="1"/>
  <c r="H73" i="1"/>
  <c r="G73" i="1"/>
  <c r="F73" i="1"/>
  <c r="E73" i="1"/>
  <c r="F74" i="1" l="1"/>
  <c r="E74" i="1"/>
  <c r="D74" i="1"/>
  <c r="B74" i="1"/>
  <c r="G74" i="1"/>
  <c r="A75" i="1"/>
  <c r="I74" i="1"/>
  <c r="H74" i="1"/>
  <c r="C74" i="1"/>
  <c r="I75" i="1" l="1"/>
  <c r="G75" i="1"/>
  <c r="H75" i="1"/>
  <c r="E75" i="1"/>
  <c r="D75" i="1"/>
  <c r="C75" i="1"/>
  <c r="B75" i="1"/>
  <c r="F75" i="1"/>
</calcChain>
</file>

<file path=xl/sharedStrings.xml><?xml version="1.0" encoding="utf-8"?>
<sst xmlns="http://schemas.openxmlformats.org/spreadsheetml/2006/main" count="15" uniqueCount="15">
  <si>
    <t>福山市木造住宅耐震診断資格者名簿</t>
    <phoneticPr fontId="2"/>
  </si>
  <si>
    <t>　2026（令和8年)2月13日　更新</t>
    <rPh sb="15" eb="16">
      <t>ニチ</t>
    </rPh>
    <phoneticPr fontId="2"/>
  </si>
  <si>
    <t>番号</t>
    <rPh sb="0" eb="2">
      <t>バンゴウ</t>
    </rPh>
    <phoneticPr fontId="2"/>
  </si>
  <si>
    <t>資格者</t>
    <rPh sb="0" eb="3">
      <t>シカクシャ</t>
    </rPh>
    <phoneticPr fontId="2"/>
  </si>
  <si>
    <t>建築士</t>
    <rPh sb="0" eb="3">
      <t>ケンチクシ</t>
    </rPh>
    <phoneticPr fontId="2"/>
  </si>
  <si>
    <t>建築士事務所</t>
    <phoneticPr fontId="2"/>
  </si>
  <si>
    <t>連絡先</t>
    <phoneticPr fontId="2"/>
  </si>
  <si>
    <t>登録番号</t>
    <rPh sb="0" eb="2">
      <t>トウロク</t>
    </rPh>
    <rPh sb="2" eb="4">
      <t>バンゴウ</t>
    </rPh>
    <phoneticPr fontId="2"/>
  </si>
  <si>
    <t>名前</t>
    <phoneticPr fontId="2"/>
  </si>
  <si>
    <t>区分</t>
    <rPh sb="0" eb="2">
      <t>クブン</t>
    </rPh>
    <phoneticPr fontId="2"/>
  </si>
  <si>
    <t>建築士登録番号</t>
    <phoneticPr fontId="2"/>
  </si>
  <si>
    <t>名称</t>
    <phoneticPr fontId="2"/>
  </si>
  <si>
    <t>所在地</t>
    <phoneticPr fontId="2"/>
  </si>
  <si>
    <t>電話番号</t>
    <phoneticPr fontId="2"/>
  </si>
  <si>
    <t>FAX番号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</si>
</sst>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9.5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285749</xdr:rowOff>
    </xdr:from>
    <xdr:to>
      <xdr:col>11</xdr:col>
      <xdr:colOff>952499</xdr:colOff>
      <xdr:row>6</xdr:row>
      <xdr:rowOff>361949</xdr:rowOff>
    </xdr:to>
    <xdr:sp macro="[1]!HP公開用エクセル作成_Click" textlink="">
      <xdr:nvSpPr>
        <xdr:cNvPr id="2" name="正方形/長方形 1">
          <a:extLst>
            <a:ext uri="{FF2B5EF4-FFF2-40B4-BE49-F238E27FC236}">
              <a16:creationId xmlns:a16="http://schemas.microsoft.com/office/drawing/2014/main" id="{100DB97F-2DE5-4350-A150-832E734C06B9}"/>
            </a:ext>
          </a:extLst>
        </xdr:cNvPr>
        <xdr:cNvSpPr/>
      </xdr:nvSpPr>
      <xdr:spPr>
        <a:xfrm>
          <a:off x="10210800" y="285749"/>
          <a:ext cx="2482849" cy="2044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chemeClr val="tx1"/>
              </a:solidFill>
            </a:rPr>
            <a:t>HP</a:t>
          </a:r>
          <a:r>
            <a:rPr kumimoji="1" lang="ja-JP" altLang="en-US" sz="1400" b="1">
              <a:solidFill>
                <a:schemeClr val="tx1"/>
              </a:solidFill>
            </a:rPr>
            <a:t>公開用エクセル作成マクロ</a:t>
          </a:r>
          <a:endParaRPr kumimoji="1" lang="en-US" altLang="ja-JP" sz="1400" b="1">
            <a:solidFill>
              <a:schemeClr val="tx1"/>
            </a:solidFill>
          </a:endParaRPr>
        </a:p>
        <a:p>
          <a:pPr algn="ctr"/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（ここをクリックする）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同じフォルダに，「（今日の日付）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資格者名簿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」が作成されます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（注）既に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「（今日の日付）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資格者名簿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.xlsx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ファイルある場合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置き換えますか？と聞かれます。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「はい」→上書き保存</a:t>
          </a:r>
          <a:endParaRPr lang="ja-JP" altLang="ja-JP">
            <a:solidFill>
              <a:schemeClr val="tx1"/>
            </a:solidFill>
            <a:effectLst/>
          </a:endParaRPr>
        </a:p>
        <a:p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「いいえ」→作成せず処理中断</a:t>
          </a:r>
          <a:endParaRPr lang="ja-JP" altLang="ja-JP">
            <a:solidFill>
              <a:schemeClr val="tx1"/>
            </a:solidFill>
            <a:effectLst/>
          </a:endParaRPr>
        </a:p>
        <a:p>
          <a:endParaRPr lang="ja-JP" altLang="ja-JP">
            <a:solidFill>
              <a:schemeClr val="tx1"/>
            </a:solidFill>
            <a:effectLst/>
          </a:endParaRPr>
        </a:p>
        <a:p>
          <a:pPr algn="ctr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9733;&#26519;&#9733;\04_20260210&#36039;&#26684;&#32773;&#21517;&#31807;.xlsm" TargetMode="External"/><Relationship Id="rId1" Type="http://schemas.openxmlformats.org/officeDocument/2006/relationships/externalLinkPath" Target="04_20260210&#36039;&#26684;&#32773;&#21517;&#31807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い方"/>
      <sheetName val="登録管理台帳"/>
      <sheetName val="名簿掲載情報"/>
      <sheetName val="資格者名簿（2023以降用）"/>
      <sheetName val="名簿表紙（～2023）"/>
      <sheetName val="資格者名簿（2014.10.30～2023）"/>
      <sheetName val="プルダウンリスト"/>
      <sheetName val="資格者名簿（～2014.10.15）"/>
    </sheetNames>
    <definedNames>
      <definedName name="HP公開用エクセル作成_Click"/>
    </definedNames>
    <sheetDataSet>
      <sheetData sheetId="0"/>
      <sheetData sheetId="1"/>
      <sheetData sheetId="2">
        <row r="15">
          <cell r="C15">
            <v>72</v>
          </cell>
        </row>
        <row r="16">
          <cell r="A16" t="str">
            <v>名簿掲載番号</v>
          </cell>
          <cell r="B16" t="str">
            <v>管理台帳
登録番号</v>
          </cell>
          <cell r="C16" t="str">
            <v>有効期限の確認</v>
          </cell>
          <cell r="D16" t="str">
            <v>登録番号</v>
          </cell>
          <cell r="E16" t="str">
            <v>名前</v>
          </cell>
          <cell r="F16" t="str">
            <v>事務所名</v>
          </cell>
          <cell r="G16" t="str">
            <v>事務所所在地</v>
          </cell>
          <cell r="H16" t="str">
            <v>電話</v>
          </cell>
          <cell r="I16" t="str">
            <v>FAX</v>
          </cell>
          <cell r="J16" t="str">
            <v>ﾒｰﾙｱﾄﾞﾚｽ</v>
          </cell>
          <cell r="K16" t="str">
            <v>建築士種別</v>
          </cell>
          <cell r="L16" t="str">
            <v>建築士登録番号</v>
          </cell>
          <cell r="M16" t="str">
            <v>所属団体</v>
          </cell>
        </row>
        <row r="17">
          <cell r="A17">
            <v>0</v>
          </cell>
          <cell r="B17">
            <v>0</v>
          </cell>
          <cell r="C17" t="str">
            <v>OK</v>
          </cell>
          <cell r="D17" t="str">
            <v>26－**</v>
          </cell>
          <cell r="E17" t="str">
            <v>福山　太郎</v>
          </cell>
          <cell r="F17" t="str">
            <v>＊＊一級建築士事務所</v>
          </cell>
          <cell r="G17" t="str">
            <v>福山市東桜町3番5号</v>
          </cell>
          <cell r="H17" t="str">
            <v>***-***-****</v>
          </cell>
          <cell r="I17" t="str">
            <v>***-***-****</v>
          </cell>
          <cell r="J17" t="str">
            <v>*****@city.fukuyama.hiroshima.jp</v>
          </cell>
          <cell r="K17" t="str">
            <v>1級建築士</v>
          </cell>
          <cell r="L17" t="str">
            <v>大臣登録　
第　123**　号</v>
          </cell>
          <cell r="M17" t="str">
            <v>＊＊学会</v>
          </cell>
        </row>
        <row r="18">
          <cell r="A18">
            <v>1</v>
          </cell>
          <cell r="B18">
            <v>7</v>
          </cell>
          <cell r="C18" t="str">
            <v>OK</v>
          </cell>
          <cell r="D18" t="str">
            <v>23－7</v>
          </cell>
          <cell r="E18" t="str">
            <v>甲田　善久</v>
          </cell>
          <cell r="F18" t="str">
            <v>甲田建設株式会社一級建築士設計事務所</v>
          </cell>
          <cell r="G18" t="str">
            <v>福山市寺町9番12号</v>
          </cell>
          <cell r="H18" t="str">
            <v>（084）923-0367</v>
          </cell>
          <cell r="I18" t="str">
            <v>（084）923-5962</v>
          </cell>
          <cell r="J18" t="str">
            <v>koda@koda-kensetsu.co.jp</v>
          </cell>
          <cell r="K18" t="str">
            <v>1級建築士</v>
          </cell>
          <cell r="L18" t="str">
            <v>大臣登録　
第　170230　号</v>
          </cell>
          <cell r="M18" t="str">
            <v>一般社団法人広島県建築士事務所協会</v>
          </cell>
        </row>
        <row r="19">
          <cell r="A19">
            <v>2</v>
          </cell>
          <cell r="B19">
            <v>8</v>
          </cell>
          <cell r="C19" t="str">
            <v>OK</v>
          </cell>
          <cell r="D19" t="str">
            <v>23－8</v>
          </cell>
          <cell r="E19" t="str">
            <v>山根　耕次</v>
          </cell>
          <cell r="F19" t="str">
            <v>甲田建設株式会社一級建築士設計事務所</v>
          </cell>
          <cell r="G19" t="str">
            <v>福山市寺町9番12号</v>
          </cell>
          <cell r="H19" t="str">
            <v>（084）923-0367</v>
          </cell>
          <cell r="I19" t="str">
            <v>（084）923-5962</v>
          </cell>
          <cell r="J19" t="str">
            <v>yamane@koda-kensetsu.co.jp</v>
          </cell>
          <cell r="K19" t="str">
            <v>1級建築士</v>
          </cell>
          <cell r="L19" t="str">
            <v>大臣登録　
第　203011　号</v>
          </cell>
          <cell r="M19" t="str">
            <v>一般社団法人広島県建築士事務所協会</v>
          </cell>
        </row>
        <row r="20">
          <cell r="A20">
            <v>3</v>
          </cell>
          <cell r="B20">
            <v>14</v>
          </cell>
          <cell r="C20" t="str">
            <v>OK</v>
          </cell>
          <cell r="D20" t="str">
            <v>23－14</v>
          </cell>
          <cell r="E20" t="str">
            <v>大森　裕之</v>
          </cell>
          <cell r="F20" t="str">
            <v>有限会社大森工務店一級建築士事務所</v>
          </cell>
          <cell r="G20" t="str">
            <v>福山市蔵王町一丁目5番19号</v>
          </cell>
          <cell r="H20" t="str">
            <v>（084）926-0195</v>
          </cell>
          <cell r="I20" t="str">
            <v>（084）924-8494</v>
          </cell>
          <cell r="J20" t="str">
            <v>info@bigforest.jp</v>
          </cell>
          <cell r="K20" t="str">
            <v>1級建築士</v>
          </cell>
          <cell r="L20" t="str">
            <v>大臣登録　
第　313584　号</v>
          </cell>
          <cell r="M20" t="str">
            <v>公益社団法人広島県建築士会</v>
          </cell>
        </row>
        <row r="21">
          <cell r="A21">
            <v>4</v>
          </cell>
          <cell r="B21">
            <v>15</v>
          </cell>
          <cell r="C21" t="str">
            <v>OK</v>
          </cell>
          <cell r="D21" t="str">
            <v>23－15</v>
          </cell>
          <cell r="E21" t="str">
            <v>粟根　一幸</v>
          </cell>
          <cell r="F21" t="str">
            <v>粟根建設株式会社一級建築士設計事務所</v>
          </cell>
          <cell r="G21" t="str">
            <v>府中市府中町103-12</v>
          </cell>
          <cell r="H21" t="str">
            <v>（0847）45-4427</v>
          </cell>
          <cell r="I21" t="str">
            <v>（0847）45-0697</v>
          </cell>
          <cell r="J21" t="str">
            <v>awane-info@awane-cc.com</v>
          </cell>
          <cell r="K21" t="str">
            <v>1級建築士</v>
          </cell>
          <cell r="L21" t="str">
            <v>大臣登録　
第　157640　号</v>
          </cell>
          <cell r="M21" t="str">
            <v>公益社団法人広島県建築士会
一般社団法人広島県建築士事務所協会</v>
          </cell>
        </row>
        <row r="22">
          <cell r="A22">
            <v>5</v>
          </cell>
          <cell r="B22">
            <v>16</v>
          </cell>
          <cell r="C22" t="str">
            <v>OK</v>
          </cell>
          <cell r="D22" t="str">
            <v>23－16</v>
          </cell>
          <cell r="E22" t="str">
            <v>粟根　俊彦</v>
          </cell>
          <cell r="F22" t="str">
            <v>粟根建設株式会社一級建築士設計事務所</v>
          </cell>
          <cell r="G22" t="str">
            <v>府中市府中町103-12</v>
          </cell>
          <cell r="H22" t="str">
            <v>（0847）45-4427</v>
          </cell>
          <cell r="I22" t="str">
            <v>（0847）45-0697</v>
          </cell>
          <cell r="J22" t="str">
            <v>awane-info@awane-cc.com</v>
          </cell>
          <cell r="K22" t="str">
            <v>1級建築士</v>
          </cell>
          <cell r="L22" t="str">
            <v>大臣登録　
第　211446　号</v>
          </cell>
          <cell r="M22" t="str">
            <v>公益社団法人広島県建築士会
一般社団法人広島県建築士事務所協会</v>
          </cell>
        </row>
        <row r="23">
          <cell r="A23">
            <v>6</v>
          </cell>
          <cell r="B23">
            <v>19</v>
          </cell>
          <cell r="C23" t="str">
            <v>OK</v>
          </cell>
          <cell r="D23" t="str">
            <v>23－19</v>
          </cell>
          <cell r="E23" t="str">
            <v>白井　学</v>
          </cell>
          <cell r="F23" t="str">
            <v>河相建設株式会社設計部</v>
          </cell>
          <cell r="G23" t="str">
            <v>福山市沖野上町一丁目12番6号</v>
          </cell>
          <cell r="H23" t="str">
            <v>（084）922-5377</v>
          </cell>
          <cell r="I23" t="str">
            <v>（084）931-0285</v>
          </cell>
          <cell r="J23" t="str">
            <v>kaiteki5@basil.ocn.ne.jp</v>
          </cell>
          <cell r="K23" t="str">
            <v>2級建築士</v>
          </cell>
          <cell r="L23" t="str">
            <v>広島県知事登録　
第　14382　号</v>
          </cell>
          <cell r="M23" t="str">
            <v>－</v>
          </cell>
        </row>
        <row r="24">
          <cell r="A24">
            <v>7</v>
          </cell>
          <cell r="B24">
            <v>20</v>
          </cell>
          <cell r="C24" t="str">
            <v>OK</v>
          </cell>
          <cell r="D24" t="str">
            <v>23－20</v>
          </cell>
          <cell r="E24" t="str">
            <v>礒田　和好</v>
          </cell>
          <cell r="F24" t="str">
            <v>旭ハウス工業株式会社一級建築士事務所</v>
          </cell>
          <cell r="G24" t="str">
            <v>福山市千田町三丁目5番10号</v>
          </cell>
          <cell r="H24" t="str">
            <v>（084）955-1161</v>
          </cell>
          <cell r="I24" t="str">
            <v>（084）955-4089</v>
          </cell>
          <cell r="J24" t="str">
            <v>a-ie@asahihouse.jp</v>
          </cell>
          <cell r="K24" t="str">
            <v>1級建築士</v>
          </cell>
          <cell r="L24" t="str">
            <v>大臣登録　
第　157668　号</v>
          </cell>
          <cell r="M24" t="str">
            <v>日本木造住宅耐震補強事業者協同組合</v>
          </cell>
        </row>
        <row r="25">
          <cell r="A25">
            <v>8</v>
          </cell>
          <cell r="B25">
            <v>22</v>
          </cell>
          <cell r="C25" t="str">
            <v>OK</v>
          </cell>
          <cell r="D25" t="str">
            <v>23－22</v>
          </cell>
          <cell r="E25" t="str">
            <v>河相　隆義</v>
          </cell>
          <cell r="F25" t="str">
            <v>河相建設株式会社設計部</v>
          </cell>
          <cell r="G25" t="str">
            <v>福山市沖野上町一丁目12番6号</v>
          </cell>
          <cell r="H25" t="str">
            <v>（084）922-5377</v>
          </cell>
          <cell r="I25" t="str">
            <v>（084）931-0285</v>
          </cell>
          <cell r="J25" t="str">
            <v>kaiteki3@basil.ocn.ne.jp</v>
          </cell>
          <cell r="K25" t="str">
            <v>2級建築士</v>
          </cell>
          <cell r="L25" t="str">
            <v>千葉県知事登録　
第　6566　号</v>
          </cell>
          <cell r="M25" t="str">
            <v>－</v>
          </cell>
        </row>
        <row r="26">
          <cell r="A26">
            <v>9</v>
          </cell>
          <cell r="B26">
            <v>26</v>
          </cell>
          <cell r="C26" t="str">
            <v>OK</v>
          </cell>
          <cell r="D26" t="str">
            <v>23－26</v>
          </cell>
          <cell r="E26" t="str">
            <v>井上　明大</v>
          </cell>
          <cell r="F26" t="str">
            <v>株式会社オキ一級建築士事務所</v>
          </cell>
          <cell r="G26" t="str">
            <v>福山市南松永町一丁目16番13号</v>
          </cell>
          <cell r="H26" t="str">
            <v>（084）933-3177</v>
          </cell>
          <cell r="I26" t="str">
            <v>（084）934-5991</v>
          </cell>
          <cell r="J26" t="str">
            <v>oki@okinet.co.jp</v>
          </cell>
          <cell r="K26" t="str">
            <v>2級建築士</v>
          </cell>
          <cell r="L26" t="str">
            <v>広島県知事登録　
第　15027　号</v>
          </cell>
          <cell r="M26" t="str">
            <v>一般社団法人日本ツーバイフォー建築協会</v>
          </cell>
        </row>
        <row r="27">
          <cell r="A27">
            <v>10</v>
          </cell>
          <cell r="B27">
            <v>33</v>
          </cell>
          <cell r="C27" t="str">
            <v>OK</v>
          </cell>
          <cell r="D27" t="str">
            <v>23－33</v>
          </cell>
          <cell r="E27" t="str">
            <v>川口　洋平</v>
          </cell>
          <cell r="F27" t="str">
            <v>有限会社リニューアル仁設計事務所</v>
          </cell>
          <cell r="G27" t="str">
            <v>福山市東深津町三丁目12番10号</v>
          </cell>
          <cell r="H27" t="str">
            <v>（084）973-6245</v>
          </cell>
          <cell r="I27" t="str">
            <v>（084）973-6235</v>
          </cell>
          <cell r="J27" t="str">
            <v>rj-you@wonder.ocn.ne.jp</v>
          </cell>
          <cell r="K27" t="str">
            <v>1級建築士</v>
          </cell>
          <cell r="L27" t="str">
            <v>大臣登録　
第　180783　号</v>
          </cell>
          <cell r="M27" t="str">
            <v>－</v>
          </cell>
        </row>
        <row r="28">
          <cell r="A28">
            <v>11</v>
          </cell>
          <cell r="B28">
            <v>55</v>
          </cell>
          <cell r="C28" t="str">
            <v>OK</v>
          </cell>
          <cell r="D28" t="str">
            <v>23－55</v>
          </cell>
          <cell r="E28" t="str">
            <v>妹尾　良則</v>
          </cell>
          <cell r="F28" t="str">
            <v>有限会社真組一級建築士事務所</v>
          </cell>
          <cell r="G28" t="str">
            <v>福山市本郷町1377番地</v>
          </cell>
          <cell r="H28" t="str">
            <v>（084）936-1428</v>
          </cell>
          <cell r="I28" t="str">
            <v>（084）936-0713</v>
          </cell>
          <cell r="J28" t="str">
            <v>makotogumi@joy.ocn.ne.jp</v>
          </cell>
          <cell r="K28" t="str">
            <v>1級建築士</v>
          </cell>
          <cell r="L28" t="str">
            <v>大臣登録　
第　157726　号</v>
          </cell>
          <cell r="M28" t="str">
            <v>公益社団法人広島県建築士会</v>
          </cell>
        </row>
        <row r="29">
          <cell r="A29">
            <v>12</v>
          </cell>
          <cell r="B29">
            <v>57</v>
          </cell>
          <cell r="C29" t="str">
            <v>OK</v>
          </cell>
          <cell r="D29" t="str">
            <v>23－57</v>
          </cell>
          <cell r="E29" t="str">
            <v>須藤　利弘</v>
          </cell>
          <cell r="F29" t="str">
            <v>須藤工務店設計事務所</v>
          </cell>
          <cell r="G29" t="str">
            <v>福山市千田町大字千田3159-2</v>
          </cell>
          <cell r="H29" t="str">
            <v>（084）955-5557</v>
          </cell>
          <cell r="I29" t="str">
            <v>（084）955-5654</v>
          </cell>
          <cell r="J29" t="str">
            <v>inq@sudokoumuten.jp</v>
          </cell>
          <cell r="K29" t="str">
            <v>2級建築士</v>
          </cell>
          <cell r="L29" t="str">
            <v>広島県知事登録　
第　11556　号</v>
          </cell>
          <cell r="M29" t="str">
            <v>－</v>
          </cell>
        </row>
        <row r="30">
          <cell r="A30">
            <v>13</v>
          </cell>
          <cell r="B30">
            <v>71</v>
          </cell>
          <cell r="C30" t="str">
            <v>OK</v>
          </cell>
          <cell r="D30" t="str">
            <v>22－71</v>
          </cell>
          <cell r="E30" t="str">
            <v>渡邊　惠美子</v>
          </cell>
          <cell r="F30" t="str">
            <v>企画・デザイン渡辺二級建築士事務所</v>
          </cell>
          <cell r="G30" t="str">
            <v>福山市西桜町二丁目2番20号</v>
          </cell>
          <cell r="H30" t="str">
            <v>（084）925-0469</v>
          </cell>
          <cell r="I30" t="str">
            <v>（084）926-5088</v>
          </cell>
          <cell r="J30" t="str">
            <v>wat@orange.ocn.ne.jp</v>
          </cell>
          <cell r="K30" t="str">
            <v>2級建築士</v>
          </cell>
          <cell r="L30" t="str">
            <v>広島県知事登録　
第　9917　号</v>
          </cell>
          <cell r="M30" t="str">
            <v>公益社団法人広島県建築士会
一般社団法人広島県建築士事務所協会</v>
          </cell>
        </row>
        <row r="31">
          <cell r="A31">
            <v>14</v>
          </cell>
          <cell r="B31">
            <v>74</v>
          </cell>
          <cell r="C31" t="str">
            <v>OK</v>
          </cell>
          <cell r="D31" t="str">
            <v>23－74</v>
          </cell>
          <cell r="E31" t="str">
            <v>檀上　孝二</v>
          </cell>
          <cell r="F31" t="str">
            <v>檀上建築設計事務所</v>
          </cell>
          <cell r="G31" t="str">
            <v>福山市柳津町一丁目2番33号</v>
          </cell>
          <cell r="H31" t="str">
            <v>（084）930-0203</v>
          </cell>
          <cell r="I31" t="str">
            <v>電話問合せ</v>
          </cell>
          <cell r="J31" t="str">
            <v>danjo-kk@giga.ocn.ne.jp</v>
          </cell>
          <cell r="K31" t="str">
            <v>1級建築士</v>
          </cell>
          <cell r="L31" t="str">
            <v>大臣登録　
第　196529　号</v>
          </cell>
          <cell r="M31" t="str">
            <v>公益社団法人広島県建築士会</v>
          </cell>
        </row>
        <row r="32">
          <cell r="A32">
            <v>15</v>
          </cell>
          <cell r="B32">
            <v>75</v>
          </cell>
          <cell r="C32" t="str">
            <v>OK</v>
          </cell>
          <cell r="D32" t="str">
            <v>23－75</v>
          </cell>
          <cell r="E32" t="str">
            <v>津島　孝子</v>
          </cell>
          <cell r="F32" t="str">
            <v>デザイン工房カモ</v>
          </cell>
          <cell r="G32" t="str">
            <v>福山市加茂町中野二丁目80番地</v>
          </cell>
          <cell r="H32" t="str">
            <v>（084）972-6361</v>
          </cell>
          <cell r="I32" t="str">
            <v>（084）972-7038</v>
          </cell>
          <cell r="J32" t="str">
            <v>tsushima@newhouse6361.jp</v>
          </cell>
          <cell r="K32" t="str">
            <v>2級建築士</v>
          </cell>
          <cell r="L32" t="str">
            <v>広島県知事登録　
第　16349　号</v>
          </cell>
          <cell r="M32" t="str">
            <v>－</v>
          </cell>
        </row>
        <row r="33">
          <cell r="A33">
            <v>16</v>
          </cell>
          <cell r="B33">
            <v>80</v>
          </cell>
          <cell r="C33" t="str">
            <v>OK</v>
          </cell>
          <cell r="D33" t="str">
            <v>23－80</v>
          </cell>
          <cell r="E33" t="str">
            <v>波間　隆生</v>
          </cell>
          <cell r="F33" t="str">
            <v>波間建築設計事務所</v>
          </cell>
          <cell r="G33" t="str">
            <v>福山市瀬戸町地頭分32-1-105</v>
          </cell>
          <cell r="H33" t="str">
            <v>（084）951-8639</v>
          </cell>
          <cell r="I33" t="str">
            <v>（084）951-8639</v>
          </cell>
          <cell r="J33" t="str">
            <v>n8m4z@sc5.so-net.ne.jp</v>
          </cell>
          <cell r="K33" t="str">
            <v>1級建築士</v>
          </cell>
          <cell r="L33" t="str">
            <v>大臣登録　
第　86538　号</v>
          </cell>
          <cell r="M33" t="str">
            <v>－</v>
          </cell>
        </row>
        <row r="34">
          <cell r="A34">
            <v>17</v>
          </cell>
          <cell r="B34">
            <v>83</v>
          </cell>
          <cell r="C34" t="str">
            <v>OK</v>
          </cell>
          <cell r="D34" t="str">
            <v>23－83</v>
          </cell>
          <cell r="E34" t="str">
            <v>中重　俊彦</v>
          </cell>
          <cell r="F34" t="str">
            <v>住環境コンサルタント有限会社一級建築士事務所</v>
          </cell>
          <cell r="G34" t="str">
            <v>福山市青葉台三丁目6番21号</v>
          </cell>
          <cell r="H34" t="str">
            <v>（084）948-2305</v>
          </cell>
          <cell r="I34" t="str">
            <v>（084）948-2389</v>
          </cell>
          <cell r="J34" t="str">
            <v>jkct@sky.plala.or.jp</v>
          </cell>
          <cell r="K34" t="str">
            <v>1級建築士</v>
          </cell>
          <cell r="L34" t="str">
            <v>大臣登録　
第　139686　号</v>
          </cell>
          <cell r="M34" t="str">
            <v>公益社団法人広島県建築士会</v>
          </cell>
        </row>
        <row r="35">
          <cell r="A35">
            <v>18</v>
          </cell>
          <cell r="B35">
            <v>84</v>
          </cell>
          <cell r="C35" t="str">
            <v>OK</v>
          </cell>
          <cell r="D35" t="str">
            <v>23－84</v>
          </cell>
          <cell r="E35" t="str">
            <v>坂本　邦雄</v>
          </cell>
          <cell r="F35" t="str">
            <v>坂本建築設計事務所</v>
          </cell>
          <cell r="G35" t="str">
            <v>福山市神辺町字十九軒屋257</v>
          </cell>
          <cell r="H35" t="str">
            <v>（084）962-0141</v>
          </cell>
          <cell r="I35" t="str">
            <v>（084）962-0141</v>
          </cell>
          <cell r="J35" t="str">
            <v>k.sakamoto@ae.auone-net.jp</v>
          </cell>
          <cell r="K35" t="str">
            <v>1級建築士</v>
          </cell>
          <cell r="L35" t="str">
            <v>大臣登録　
第　225046　号</v>
          </cell>
          <cell r="M35" t="str">
            <v>－</v>
          </cell>
        </row>
        <row r="36">
          <cell r="A36">
            <v>19</v>
          </cell>
          <cell r="B36">
            <v>86</v>
          </cell>
          <cell r="C36" t="str">
            <v>OK</v>
          </cell>
          <cell r="D36" t="str">
            <v>23－86</v>
          </cell>
          <cell r="E36" t="str">
            <v>竹縄　隆則</v>
          </cell>
          <cell r="F36" t="str">
            <v>竹縄建築設計事務所</v>
          </cell>
          <cell r="G36" t="str">
            <v>福山市御幸町中津原2000-3</v>
          </cell>
          <cell r="H36" t="str">
            <v>（090）8715-1501</v>
          </cell>
          <cell r="I36" t="str">
            <v>（084）955-0014</v>
          </cell>
          <cell r="J36" t="str">
            <v>tado_27416@yahoo.co.jp</v>
          </cell>
          <cell r="K36" t="str">
            <v>1級建築士</v>
          </cell>
          <cell r="L36" t="str">
            <v>大臣登録　
第　149875　号</v>
          </cell>
          <cell r="M36" t="str">
            <v>－</v>
          </cell>
        </row>
        <row r="37">
          <cell r="A37">
            <v>20</v>
          </cell>
          <cell r="B37">
            <v>87</v>
          </cell>
          <cell r="C37" t="str">
            <v>OK</v>
          </cell>
          <cell r="D37" t="str">
            <v>23－87</v>
          </cell>
          <cell r="E37" t="str">
            <v>開地　昌則</v>
          </cell>
          <cell r="F37" t="str">
            <v>ヴァン設計工房</v>
          </cell>
          <cell r="G37" t="str">
            <v>福山市蔵王町3357-6</v>
          </cell>
          <cell r="H37" t="str">
            <v>（084）941-9734</v>
          </cell>
          <cell r="I37" t="str">
            <v>-</v>
          </cell>
          <cell r="J37" t="str">
            <v>kaichi193@gmail.com</v>
          </cell>
          <cell r="K37" t="str">
            <v>1級建築士</v>
          </cell>
          <cell r="L37" t="str">
            <v>大臣登録　
第　151618　号</v>
          </cell>
          <cell r="M37" t="str">
            <v>－</v>
          </cell>
        </row>
        <row r="38">
          <cell r="A38">
            <v>21</v>
          </cell>
          <cell r="B38">
            <v>88</v>
          </cell>
          <cell r="C38" t="str">
            <v>OK</v>
          </cell>
          <cell r="D38" t="str">
            <v>23－88</v>
          </cell>
          <cell r="E38" t="str">
            <v>森　一高</v>
          </cell>
          <cell r="F38" t="str">
            <v>さくら建設株式会社引野営業所一級建築士事務所</v>
          </cell>
          <cell r="G38" t="str">
            <v>福山市引野町北二丁目4番14号</v>
          </cell>
          <cell r="H38" t="str">
            <v>（084）943-1757</v>
          </cell>
          <cell r="I38" t="str">
            <v>（084）945-9188</v>
          </cell>
          <cell r="J38" t="str">
            <v>-</v>
          </cell>
          <cell r="K38" t="str">
            <v>2級建築士</v>
          </cell>
          <cell r="L38" t="str">
            <v>広島県知事登録　
第　16271　号</v>
          </cell>
          <cell r="M38" t="str">
            <v>一般社団法人広島県建築士事務所協会</v>
          </cell>
        </row>
        <row r="39">
          <cell r="A39">
            <v>22</v>
          </cell>
          <cell r="B39">
            <v>90</v>
          </cell>
          <cell r="C39" t="str">
            <v>OK</v>
          </cell>
          <cell r="D39" t="str">
            <v>23－90</v>
          </cell>
          <cell r="E39" t="str">
            <v>元廣　清志</v>
          </cell>
          <cell r="F39" t="str">
            <v>有限会社元廣建築設計事務所</v>
          </cell>
          <cell r="G39" t="str">
            <v>尾道市西御所町6番15号</v>
          </cell>
          <cell r="H39" t="str">
            <v>（0848）23-5300</v>
          </cell>
          <cell r="I39" t="str">
            <v>（0848）23-8499</v>
          </cell>
          <cell r="J39" t="str">
            <v>madesign@urban.ne.jp</v>
          </cell>
          <cell r="K39" t="str">
            <v>1級建築士</v>
          </cell>
          <cell r="L39" t="str">
            <v>大臣登録　
第　85366　号</v>
          </cell>
          <cell r="M39" t="str">
            <v>公益社団法人広島県建築士会，一般社団法人広島県建築士事務所協会，
一般社団法人日本建築構造技術者協会，一般社団法人日本建築学会，公益社団法人日本建築家協会</v>
          </cell>
        </row>
        <row r="40">
          <cell r="A40">
            <v>23</v>
          </cell>
          <cell r="B40">
            <v>91</v>
          </cell>
          <cell r="C40" t="str">
            <v>OK</v>
          </cell>
          <cell r="D40" t="str">
            <v>23－91</v>
          </cell>
          <cell r="E40" t="str">
            <v>元廣　匡伸</v>
          </cell>
          <cell r="F40" t="str">
            <v>有限会社元廣建築設計事務所</v>
          </cell>
          <cell r="G40" t="str">
            <v>尾道市西御所町6番15号</v>
          </cell>
          <cell r="H40" t="str">
            <v>（0848）23-5300</v>
          </cell>
          <cell r="I40" t="str">
            <v>（0848）23-8499</v>
          </cell>
          <cell r="J40" t="str">
            <v>madesign@urban.ne.jp</v>
          </cell>
          <cell r="K40" t="str">
            <v>1級建築士</v>
          </cell>
          <cell r="L40" t="str">
            <v>大臣登録　
第　223245　号</v>
          </cell>
          <cell r="M40" t="str">
            <v>公益社団法人広島県建築士会</v>
          </cell>
        </row>
        <row r="41">
          <cell r="A41">
            <v>24</v>
          </cell>
          <cell r="B41">
            <v>92</v>
          </cell>
          <cell r="C41" t="str">
            <v>OK</v>
          </cell>
          <cell r="D41" t="str">
            <v>23－92</v>
          </cell>
          <cell r="E41" t="str">
            <v>山野　靖子</v>
          </cell>
          <cell r="F41" t="str">
            <v>有限会社元廣建築設計事務所</v>
          </cell>
          <cell r="G41" t="str">
            <v>尾道市西御所町6番15号</v>
          </cell>
          <cell r="H41" t="str">
            <v>（0848）23-5300</v>
          </cell>
          <cell r="I41" t="str">
            <v>（0848）23-8499</v>
          </cell>
          <cell r="J41" t="str">
            <v>madesign@urban.ne.jp</v>
          </cell>
          <cell r="K41" t="str">
            <v>1級建築士</v>
          </cell>
          <cell r="L41" t="str">
            <v>大臣登録　
第　283210　号</v>
          </cell>
          <cell r="M41" t="str">
            <v>公益社団法人広島県建築士会</v>
          </cell>
        </row>
        <row r="42">
          <cell r="A42">
            <v>25</v>
          </cell>
          <cell r="B42">
            <v>98</v>
          </cell>
          <cell r="C42" t="str">
            <v>OK</v>
          </cell>
          <cell r="D42" t="str">
            <v>23－98</v>
          </cell>
          <cell r="E42" t="str">
            <v>三谷　良平</v>
          </cell>
          <cell r="F42" t="str">
            <v>三谷産業株式会社二級建築士事務所</v>
          </cell>
          <cell r="G42" t="str">
            <v>福山市沼隈町大字草深2785番地の249</v>
          </cell>
          <cell r="H42" t="str">
            <v>（084）987-3031</v>
          </cell>
          <cell r="I42" t="str">
            <v>（084）987-2637</v>
          </cell>
          <cell r="J42" t="str">
            <v>info@mitani-industry.co.jp</v>
          </cell>
          <cell r="K42" t="str">
            <v>2級建築士</v>
          </cell>
          <cell r="L42" t="str">
            <v>広島県知事登録　
第　16831　号</v>
          </cell>
          <cell r="M42" t="str">
            <v>一般社団法人広島県建築士事務所協会</v>
          </cell>
        </row>
        <row r="43">
          <cell r="A43">
            <v>26</v>
          </cell>
          <cell r="B43">
            <v>99</v>
          </cell>
          <cell r="C43" t="str">
            <v>OK</v>
          </cell>
          <cell r="D43" t="str">
            <v>23－99</v>
          </cell>
          <cell r="E43" t="str">
            <v>古川　雄士</v>
          </cell>
          <cell r="F43" t="str">
            <v>株式会社古川二級建築士事務所</v>
          </cell>
          <cell r="G43" t="str">
            <v>福山市駅家町法成寺16-6</v>
          </cell>
          <cell r="H43" t="str">
            <v>（084）972-6124</v>
          </cell>
          <cell r="I43" t="str">
            <v>（084）972-5523</v>
          </cell>
          <cell r="J43" t="str">
            <v>furukawakenzai10@nifty.com</v>
          </cell>
          <cell r="K43" t="str">
            <v>2級建築士</v>
          </cell>
          <cell r="L43" t="str">
            <v>広島県知事登録　
第　16480　号</v>
          </cell>
          <cell r="M43" t="str">
            <v>－</v>
          </cell>
        </row>
        <row r="44">
          <cell r="A44">
            <v>27</v>
          </cell>
          <cell r="B44">
            <v>106</v>
          </cell>
          <cell r="C44" t="str">
            <v>OK</v>
          </cell>
          <cell r="D44" t="str">
            <v>23－106</v>
          </cell>
          <cell r="E44" t="str">
            <v>塚本　雅久</v>
          </cell>
          <cell r="F44" t="str">
            <v>塚本雅久建築設計事務所</v>
          </cell>
          <cell r="G44" t="str">
            <v>岡山県笠岡市金浦1338</v>
          </cell>
          <cell r="H44" t="str">
            <v>（0865）69-6711</v>
          </cell>
          <cell r="I44" t="str">
            <v>（0865）69-6771</v>
          </cell>
          <cell r="J44" t="str">
            <v>tsukamo@kcv.ne.jp</v>
          </cell>
          <cell r="K44" t="str">
            <v>1級建築士</v>
          </cell>
          <cell r="L44" t="str">
            <v>大臣登録　
第　305894　号</v>
          </cell>
          <cell r="M44" t="str">
            <v>一般社団法人岡山県建築士会，公益社団法人日本建築家協会</v>
          </cell>
        </row>
        <row r="45">
          <cell r="A45">
            <v>28</v>
          </cell>
          <cell r="B45">
            <v>113</v>
          </cell>
          <cell r="C45" t="str">
            <v>OK</v>
          </cell>
          <cell r="D45" t="str">
            <v>23－113</v>
          </cell>
          <cell r="E45" t="str">
            <v>三町　武文</v>
          </cell>
          <cell r="F45" t="str">
            <v>三町建築設計事務所</v>
          </cell>
          <cell r="G45" t="str">
            <v>福山市神辺町大字新湯野24-13</v>
          </cell>
          <cell r="H45" t="str">
            <v>（084）963-3680</v>
          </cell>
          <cell r="I45" t="str">
            <v>（084）963-3685</v>
          </cell>
          <cell r="J45" t="str">
            <v>info@mimachi.com</v>
          </cell>
          <cell r="K45" t="str">
            <v>1級建築士</v>
          </cell>
          <cell r="L45" t="str">
            <v>大臣登録　
第　236989　号</v>
          </cell>
          <cell r="M45" t="str">
            <v>－</v>
          </cell>
        </row>
        <row r="46">
          <cell r="A46">
            <v>29</v>
          </cell>
          <cell r="B46">
            <v>114</v>
          </cell>
          <cell r="C46" t="str">
            <v>OK</v>
          </cell>
          <cell r="D46" t="str">
            <v>23－114</v>
          </cell>
          <cell r="E46" t="str">
            <v>村上　福雄</v>
          </cell>
          <cell r="F46" t="str">
            <v>大幸産業株式会社二級建築士事務所</v>
          </cell>
          <cell r="G46" t="str">
            <v>福山市沼隈町大字上山南153-9</v>
          </cell>
          <cell r="H46" t="str">
            <v>（084）988-0853</v>
          </cell>
          <cell r="I46" t="str">
            <v>（084）967-5289</v>
          </cell>
          <cell r="J46" t="str">
            <v>daiko-industry@sun4.gmobb.jp</v>
          </cell>
          <cell r="K46" t="str">
            <v>2級建築士</v>
          </cell>
          <cell r="L46" t="str">
            <v>広島県知事登録　
第　13858　号</v>
          </cell>
          <cell r="M46" t="str">
            <v>一般社団法人広島県建築士事務所協会</v>
          </cell>
        </row>
        <row r="47">
          <cell r="A47">
            <v>30</v>
          </cell>
          <cell r="B47">
            <v>116</v>
          </cell>
          <cell r="C47" t="str">
            <v>OK</v>
          </cell>
          <cell r="D47" t="str">
            <v>23－116</v>
          </cell>
          <cell r="E47" t="str">
            <v>檀上　謹吾</v>
          </cell>
          <cell r="F47" t="str">
            <v>三島ホーム株式会社一級建築士事務所</v>
          </cell>
          <cell r="G47" t="str">
            <v>福山市駅家町万能倉1295番1</v>
          </cell>
          <cell r="H47" t="str">
            <v>（084）976-1536</v>
          </cell>
          <cell r="I47" t="str">
            <v>（084）976-8889</v>
          </cell>
          <cell r="J47" t="str">
            <v>mhome@mishima-sg.co.jp</v>
          </cell>
          <cell r="K47" t="str">
            <v>1級建築士</v>
          </cell>
          <cell r="L47" t="str">
            <v>大臣登録　
第　203006　号</v>
          </cell>
          <cell r="M47" t="str">
            <v>一般社団法人広島県建築士事務所協会</v>
          </cell>
        </row>
        <row r="48">
          <cell r="A48">
            <v>31</v>
          </cell>
          <cell r="B48">
            <v>117</v>
          </cell>
          <cell r="C48" t="str">
            <v>OK</v>
          </cell>
          <cell r="D48" t="str">
            <v>23－117</v>
          </cell>
          <cell r="E48" t="str">
            <v>平川　堅治</v>
          </cell>
          <cell r="F48" t="str">
            <v>三島ホーム株式会社一級建築士事務所</v>
          </cell>
          <cell r="G48" t="str">
            <v>福山市駅家町万能倉1295番1</v>
          </cell>
          <cell r="H48" t="str">
            <v>（084）976-1536</v>
          </cell>
          <cell r="I48" t="str">
            <v>（084）976-8889</v>
          </cell>
          <cell r="J48" t="str">
            <v>mhome@mishima-sg.co.jp</v>
          </cell>
          <cell r="K48" t="str">
            <v>2級建築士</v>
          </cell>
          <cell r="L48" t="str">
            <v>広島県知事登録　
第　12668　号</v>
          </cell>
          <cell r="M48" t="str">
            <v>一般社団法人広島県建築士事務所協会</v>
          </cell>
        </row>
        <row r="49">
          <cell r="A49">
            <v>32</v>
          </cell>
          <cell r="B49">
            <v>118</v>
          </cell>
          <cell r="C49" t="str">
            <v>OK</v>
          </cell>
          <cell r="D49" t="str">
            <v>23－118</v>
          </cell>
          <cell r="E49" t="str">
            <v>佐藤　好則</v>
          </cell>
          <cell r="F49" t="str">
            <v>有限会社エス・エー・エンジニアリング一級建築設計事務所</v>
          </cell>
          <cell r="G49" t="str">
            <v>福山市金江町藁江470番地</v>
          </cell>
          <cell r="H49" t="str">
            <v>（084）935-9801</v>
          </cell>
          <cell r="I49" t="str">
            <v>（084）935-9804</v>
          </cell>
          <cell r="J49" t="str">
            <v>sa@sa-e.com</v>
          </cell>
          <cell r="K49" t="str">
            <v>1級建築士</v>
          </cell>
          <cell r="L49" t="str">
            <v>大臣登録　
第　126452　号</v>
          </cell>
          <cell r="M49" t="str">
            <v>－</v>
          </cell>
        </row>
        <row r="50">
          <cell r="A50">
            <v>33</v>
          </cell>
          <cell r="B50">
            <v>119</v>
          </cell>
          <cell r="C50" t="str">
            <v>OK</v>
          </cell>
          <cell r="D50" t="str">
            <v>23－119</v>
          </cell>
          <cell r="E50" t="str">
            <v>佐藤　雅信</v>
          </cell>
          <cell r="F50" t="str">
            <v>株式会社シンコーハウス二級建築士事務所</v>
          </cell>
          <cell r="G50" t="str">
            <v>福山市西町一丁目6-23</v>
          </cell>
          <cell r="H50" t="str">
            <v>（084）917-5662</v>
          </cell>
          <cell r="I50" t="str">
            <v>（084）917-5662</v>
          </cell>
          <cell r="J50" t="str">
            <v>sato@shinko-house.com</v>
          </cell>
          <cell r="K50" t="str">
            <v>2級建築士</v>
          </cell>
          <cell r="L50" t="str">
            <v>広島県知事登録　
第　17527　号</v>
          </cell>
          <cell r="M50" t="str">
            <v>－</v>
          </cell>
        </row>
        <row r="51">
          <cell r="A51">
            <v>34</v>
          </cell>
          <cell r="B51">
            <v>120</v>
          </cell>
          <cell r="C51" t="str">
            <v>OK</v>
          </cell>
          <cell r="D51" t="str">
            <v>23－120</v>
          </cell>
          <cell r="E51" t="str">
            <v>堀越　隆広</v>
          </cell>
          <cell r="F51" t="str">
            <v>有限会社堀越建設一級建築士事務所</v>
          </cell>
          <cell r="G51" t="str">
            <v>福山市神辺町道上30-10</v>
          </cell>
          <cell r="H51" t="str">
            <v>（084）962-5123</v>
          </cell>
          <cell r="I51" t="str">
            <v>（084）962-5124</v>
          </cell>
          <cell r="J51" t="str">
            <v>horikoshi@fkym.enjoy.ne.jp</v>
          </cell>
          <cell r="K51" t="str">
            <v>1級建築士</v>
          </cell>
          <cell r="L51" t="str">
            <v>大臣登録　
第　170211　号</v>
          </cell>
          <cell r="M51" t="str">
            <v>公益社団法人広島県建築士会</v>
          </cell>
        </row>
        <row r="52">
          <cell r="A52">
            <v>35</v>
          </cell>
          <cell r="B52">
            <v>129</v>
          </cell>
          <cell r="C52" t="str">
            <v>OK</v>
          </cell>
          <cell r="D52" t="str">
            <v>23－129</v>
          </cell>
          <cell r="E52" t="str">
            <v>高岡　秀頼</v>
          </cell>
          <cell r="F52" t="str">
            <v>株式会社道下工務店一級建築士事務所</v>
          </cell>
          <cell r="G52" t="str">
            <v>府中市鵜飼町741-3</v>
          </cell>
          <cell r="H52" t="str">
            <v>（0847）45-4430</v>
          </cell>
          <cell r="I52" t="str">
            <v>（0847）45-4431</v>
          </cell>
          <cell r="J52" t="str">
            <v>takaoka@michishita1956.co.jp</v>
          </cell>
          <cell r="K52" t="str">
            <v>1級建築士</v>
          </cell>
          <cell r="L52" t="str">
            <v>大臣登録　
第　313594　号</v>
          </cell>
          <cell r="M52" t="str">
            <v>－</v>
          </cell>
        </row>
        <row r="53">
          <cell r="A53">
            <v>36</v>
          </cell>
          <cell r="B53">
            <v>130</v>
          </cell>
          <cell r="C53" t="str">
            <v>OK</v>
          </cell>
          <cell r="D53" t="str">
            <v>23－130</v>
          </cell>
          <cell r="E53" t="str">
            <v>保道　昌征</v>
          </cell>
          <cell r="F53" t="str">
            <v>保道建設株式会社一級建築士事務所</v>
          </cell>
          <cell r="G53" t="str">
            <v>三原市宮沖二丁目7番1号</v>
          </cell>
          <cell r="H53" t="str">
            <v>（0848）62-2138</v>
          </cell>
          <cell r="I53" t="str">
            <v>（0848）62-2138</v>
          </cell>
          <cell r="J53" t="str">
            <v>yk-kabu@yasumichi.co.jp</v>
          </cell>
          <cell r="K53" t="str">
            <v>1級建築士</v>
          </cell>
          <cell r="L53" t="str">
            <v>大臣登録　
第　329404　号</v>
          </cell>
          <cell r="M53" t="str">
            <v>一般社団法人広島県建築士事務所協会</v>
          </cell>
        </row>
        <row r="54">
          <cell r="A54">
            <v>37</v>
          </cell>
          <cell r="B54">
            <v>131</v>
          </cell>
          <cell r="C54" t="str">
            <v>OK</v>
          </cell>
          <cell r="D54" t="str">
            <v>23－131</v>
          </cell>
          <cell r="E54" t="str">
            <v>岡本　伸子</v>
          </cell>
          <cell r="F54" t="str">
            <v>株式会社鈴木工務店一級建築士事務所</v>
          </cell>
          <cell r="G54" t="str">
            <v>福山市丸之内一丁目4番1号</v>
          </cell>
          <cell r="H54" t="str">
            <v>（084）922-1011</v>
          </cell>
          <cell r="I54" t="str">
            <v>（084）926-6337</v>
          </cell>
          <cell r="J54" t="str">
            <v>n-kobayashi@suzuki-komuten.co.jp</v>
          </cell>
          <cell r="K54" t="str">
            <v>2級建築士</v>
          </cell>
          <cell r="L54" t="str">
            <v>広島県知事登録　
第　16604　号</v>
          </cell>
          <cell r="M54" t="str">
            <v>公益社団法人広島県建築士会</v>
          </cell>
        </row>
        <row r="55">
          <cell r="A55">
            <v>38</v>
          </cell>
          <cell r="B55">
            <v>132</v>
          </cell>
          <cell r="C55" t="str">
            <v>OK</v>
          </cell>
          <cell r="D55" t="str">
            <v>23－132</v>
          </cell>
          <cell r="E55" t="str">
            <v>青木　和夫</v>
          </cell>
          <cell r="F55" t="str">
            <v>デコア二級建築士事務所</v>
          </cell>
          <cell r="G55" t="str">
            <v>福山市神辺町道上1360-7</v>
          </cell>
          <cell r="H55" t="str">
            <v>（084）963-1250</v>
          </cell>
          <cell r="I55" t="str">
            <v>（084）963-1270</v>
          </cell>
          <cell r="J55" t="str">
            <v>info@decoa.net</v>
          </cell>
          <cell r="K55" t="str">
            <v>木造建築士</v>
          </cell>
          <cell r="L55" t="str">
            <v>広島県知事登録　
第　100　号</v>
          </cell>
          <cell r="M55" t="str">
            <v>一般社団法人広島県建築士事務所協会</v>
          </cell>
        </row>
        <row r="56">
          <cell r="A56">
            <v>39</v>
          </cell>
          <cell r="B56">
            <v>134</v>
          </cell>
          <cell r="C56" t="str">
            <v>OK</v>
          </cell>
          <cell r="D56" t="str">
            <v>22－134</v>
          </cell>
          <cell r="E56" t="str">
            <v>川口　真也</v>
          </cell>
          <cell r="F56" t="str">
            <v>有限会社リニューアル仁設計事務所</v>
          </cell>
          <cell r="G56" t="str">
            <v>福山市東深津町三丁目12-10</v>
          </cell>
          <cell r="H56" t="str">
            <v>（084）973-6245</v>
          </cell>
          <cell r="I56" t="str">
            <v>（084）973-6235</v>
          </cell>
          <cell r="J56" t="str">
            <v>info@renewaljin.jp</v>
          </cell>
          <cell r="K56" t="str">
            <v>2級建築士</v>
          </cell>
          <cell r="L56" t="str">
            <v>福岡県知事登録　
第　29566　号</v>
          </cell>
          <cell r="M56" t="str">
            <v>－</v>
          </cell>
        </row>
        <row r="57">
          <cell r="A57">
            <v>40</v>
          </cell>
          <cell r="B57">
            <v>135</v>
          </cell>
          <cell r="C57" t="str">
            <v>OK</v>
          </cell>
          <cell r="D57" t="str">
            <v>23－135</v>
          </cell>
          <cell r="E57" t="str">
            <v>山﨑　隆史</v>
          </cell>
          <cell r="F57" t="str">
            <v>株式会社髙橋デザイン建築事務所</v>
          </cell>
          <cell r="G57" t="str">
            <v>福山市南蔵王町3丁目10-30</v>
          </cell>
          <cell r="H57" t="str">
            <v>（084）944-8211</v>
          </cell>
          <cell r="I57" t="str">
            <v>（084）944-8212</v>
          </cell>
          <cell r="J57" t="str">
            <v>yamasaki@tdkj.ｊｐ</v>
          </cell>
          <cell r="K57" t="str">
            <v>2級建築士</v>
          </cell>
          <cell r="L57" t="str">
            <v>大阪府知事登録　
第　44663　号</v>
          </cell>
          <cell r="M57" t="str">
            <v>(一社）広島県建築士事務所協会</v>
          </cell>
        </row>
        <row r="58">
          <cell r="A58">
            <v>41</v>
          </cell>
          <cell r="B58">
            <v>136</v>
          </cell>
          <cell r="C58" t="str">
            <v>OK</v>
          </cell>
          <cell r="D58" t="str">
            <v>23－136</v>
          </cell>
          <cell r="E58" t="str">
            <v>槙原　岩春</v>
          </cell>
          <cell r="F58" t="str">
            <v>槙原建設株式会社一級建築士事務所</v>
          </cell>
          <cell r="G58" t="str">
            <v>府中市高木町1575</v>
          </cell>
          <cell r="H58" t="str">
            <v>（0847）45-5250</v>
          </cell>
          <cell r="I58" t="str">
            <v>（0847）45-5650</v>
          </cell>
          <cell r="J58" t="str">
            <v>makihara@fuchu.or.jp</v>
          </cell>
          <cell r="K58" t="str">
            <v>1級建築士</v>
          </cell>
          <cell r="L58" t="str">
            <v>大臣登録　
第　211445　号</v>
          </cell>
          <cell r="M58" t="str">
            <v>公益社団法人広島県建築士会</v>
          </cell>
        </row>
        <row r="59">
          <cell r="A59">
            <v>42</v>
          </cell>
          <cell r="B59">
            <v>139</v>
          </cell>
          <cell r="C59" t="str">
            <v>OK</v>
          </cell>
          <cell r="D59" t="str">
            <v>23－139</v>
          </cell>
          <cell r="E59" t="str">
            <v>菅田　舜治</v>
          </cell>
          <cell r="F59" t="str">
            <v>有限会社菅田工務店二級建築士事務所</v>
          </cell>
          <cell r="G59" t="str">
            <v>福山市神辺町川南492-10</v>
          </cell>
          <cell r="H59" t="str">
            <v>（084）962-0800</v>
          </cell>
          <cell r="I59" t="str">
            <v>（084）962-0541</v>
          </cell>
          <cell r="J59" t="str">
            <v>sugatakoumuten@yahoo.co.jp</v>
          </cell>
          <cell r="K59" t="str">
            <v>2級建築士</v>
          </cell>
          <cell r="L59" t="str">
            <v>広島県知事登録　
第　11424　号</v>
          </cell>
          <cell r="M59" t="str">
            <v>一般社団法人広島県建築士事務所協会</v>
          </cell>
        </row>
        <row r="60">
          <cell r="A60">
            <v>43</v>
          </cell>
          <cell r="B60">
            <v>143</v>
          </cell>
          <cell r="C60" t="str">
            <v>OK</v>
          </cell>
          <cell r="D60" t="str">
            <v>23－143</v>
          </cell>
          <cell r="E60" t="str">
            <v>髙橋　剛二</v>
          </cell>
          <cell r="F60" t="str">
            <v>株式会社髙橋デザイン建築事務所</v>
          </cell>
          <cell r="G60" t="str">
            <v>福山市南蔵王町三丁目10番30号</v>
          </cell>
          <cell r="H60" t="str">
            <v>（084）944-8211</v>
          </cell>
          <cell r="I60" t="str">
            <v>（084）944-8212</v>
          </cell>
          <cell r="J60" t="str">
            <v>gou@tdkj.jp</v>
          </cell>
          <cell r="K60" t="str">
            <v>1級建築士</v>
          </cell>
          <cell r="L60" t="str">
            <v>大臣登録　
第　196582　号</v>
          </cell>
          <cell r="M60" t="str">
            <v>一般社団法人広島県建築士事務所協会</v>
          </cell>
        </row>
        <row r="61">
          <cell r="A61">
            <v>44</v>
          </cell>
          <cell r="B61">
            <v>144</v>
          </cell>
          <cell r="C61" t="str">
            <v>OK</v>
          </cell>
          <cell r="D61" t="str">
            <v>23－144</v>
          </cell>
          <cell r="E61" t="str">
            <v>山本　篤</v>
          </cell>
          <cell r="F61" t="str">
            <v>BSD山本一級建築士事務所</v>
          </cell>
          <cell r="G61" t="str">
            <v>福山市松永町五丁目15-16</v>
          </cell>
          <cell r="H61" t="str">
            <v>（084）933-4833</v>
          </cell>
          <cell r="I61" t="str">
            <v>（084）933-4833</v>
          </cell>
          <cell r="J61" t="str">
            <v>a.y@cyber.ocn.ne.jp</v>
          </cell>
          <cell r="K61" t="str">
            <v>1級建築士</v>
          </cell>
          <cell r="L61" t="str">
            <v>大臣登録　
第　157713　号</v>
          </cell>
          <cell r="M61" t="str">
            <v>一般社団法人広島県建築士事務所協会</v>
          </cell>
        </row>
        <row r="62">
          <cell r="A62">
            <v>45</v>
          </cell>
          <cell r="B62">
            <v>145</v>
          </cell>
          <cell r="C62" t="str">
            <v>OK</v>
          </cell>
          <cell r="D62" t="str">
            <v>23－145</v>
          </cell>
          <cell r="E62" t="str">
            <v>伊藤　真也</v>
          </cell>
          <cell r="F62" t="str">
            <v>輝洋建設株式会社一級建築士事務所</v>
          </cell>
          <cell r="G62" t="str">
            <v>福山市西新涯町二丁目6番19号</v>
          </cell>
          <cell r="H62" t="str">
            <v>（084）954-6336</v>
          </cell>
          <cell r="I62" t="str">
            <v>（084）954-7176</v>
          </cell>
          <cell r="J62" t="str">
            <v>shinya@kiyou-k.com</v>
          </cell>
          <cell r="K62" t="str">
            <v>2級建築士</v>
          </cell>
          <cell r="L62" t="str">
            <v>広島県知事登録　
第　16440　号</v>
          </cell>
          <cell r="M62" t="str">
            <v>一般社団法人広島県建築士事務所協会</v>
          </cell>
        </row>
        <row r="63">
          <cell r="A63">
            <v>46</v>
          </cell>
          <cell r="B63">
            <v>150</v>
          </cell>
          <cell r="C63" t="str">
            <v>OK</v>
          </cell>
          <cell r="D63" t="str">
            <v>23－150</v>
          </cell>
          <cell r="E63" t="str">
            <v>亀山　哲</v>
          </cell>
          <cell r="F63" t="str">
            <v>株式会社武田組設計部</v>
          </cell>
          <cell r="G63" t="str">
            <v>福山市三吉町五丁目7番24号</v>
          </cell>
          <cell r="H63" t="str">
            <v>（084）932-3300</v>
          </cell>
          <cell r="I63" t="str">
            <v>（084）922-2464</v>
          </cell>
          <cell r="J63" t="str">
            <v>t.kameyama@takeda-g.co.jp</v>
          </cell>
          <cell r="K63" t="str">
            <v>1級建築士</v>
          </cell>
          <cell r="L63" t="str">
            <v>広島県知事登録　
第　323435　号</v>
          </cell>
          <cell r="M63" t="str">
            <v>公益社団法人広島県建築士会</v>
          </cell>
        </row>
        <row r="64">
          <cell r="A64">
            <v>47</v>
          </cell>
          <cell r="B64">
            <v>161</v>
          </cell>
          <cell r="C64" t="str">
            <v>OK</v>
          </cell>
          <cell r="D64" t="str">
            <v>23－161</v>
          </cell>
          <cell r="E64" t="str">
            <v>要福地　広和</v>
          </cell>
          <cell r="F64" t="str">
            <v>株式会社要工務店二級建築士事務所</v>
          </cell>
          <cell r="G64" t="str">
            <v>福山市御門町一丁目11番21号</v>
          </cell>
          <cell r="H64" t="str">
            <v>（084）924-5608</v>
          </cell>
          <cell r="I64" t="str">
            <v>（084）923-6860</v>
          </cell>
          <cell r="J64" t="str">
            <v>info@kaname-koumuten.co.jｐ</v>
          </cell>
          <cell r="K64" t="str">
            <v>2級建築士</v>
          </cell>
          <cell r="L64" t="str">
            <v>広島県知事登録　
第　15544　号</v>
          </cell>
          <cell r="M64" t="str">
            <v>一般社団法人広島県建築士事務所協会</v>
          </cell>
        </row>
        <row r="65">
          <cell r="A65">
            <v>48</v>
          </cell>
          <cell r="B65">
            <v>162</v>
          </cell>
          <cell r="C65" t="str">
            <v>OK</v>
          </cell>
          <cell r="D65" t="str">
            <v>23－162</v>
          </cell>
          <cell r="E65" t="str">
            <v>澤田　力</v>
          </cell>
          <cell r="F65" t="str">
            <v>株式会社武田組設計部</v>
          </cell>
          <cell r="G65" t="str">
            <v>福山市三吉町五丁目7番24号</v>
          </cell>
          <cell r="H65" t="str">
            <v>（084）932-3300</v>
          </cell>
          <cell r="I65" t="str">
            <v>（084）922-2464</v>
          </cell>
          <cell r="J65" t="str">
            <v>sawada@takeda-g.co.jp</v>
          </cell>
          <cell r="K65" t="str">
            <v>1級建築士</v>
          </cell>
          <cell r="L65" t="str">
            <v>大臣登録　
第　327211　号</v>
          </cell>
          <cell r="M65" t="str">
            <v>公益社団法人広島県建築士会</v>
          </cell>
        </row>
        <row r="66">
          <cell r="A66">
            <v>49</v>
          </cell>
          <cell r="B66">
            <v>165</v>
          </cell>
          <cell r="C66" t="str">
            <v>OK</v>
          </cell>
          <cell r="D66" t="str">
            <v>23－165</v>
          </cell>
          <cell r="E66" t="str">
            <v>的場　公利</v>
          </cell>
          <cell r="F66" t="str">
            <v>ハウスファクトリー株式会社建築設計事務所</v>
          </cell>
          <cell r="G66" t="str">
            <v>福山市新涯町一丁目40-14</v>
          </cell>
          <cell r="H66" t="str">
            <v>（084）999-0067</v>
          </cell>
          <cell r="I66" t="str">
            <v>（084）999-0068</v>
          </cell>
          <cell r="J66" t="str">
            <v>reform@life-partner11.net</v>
          </cell>
          <cell r="K66" t="str">
            <v>2級建築士</v>
          </cell>
          <cell r="L66" t="str">
            <v>兵庫県知事登録　
第　阪神2115　号</v>
          </cell>
          <cell r="M66" t="str">
            <v>一般社団法人広島県建築士事務所協会</v>
          </cell>
        </row>
        <row r="67">
          <cell r="A67">
            <v>50</v>
          </cell>
          <cell r="B67">
            <v>166</v>
          </cell>
          <cell r="C67" t="str">
            <v>OK</v>
          </cell>
          <cell r="D67" t="str">
            <v>23－166</v>
          </cell>
          <cell r="E67" t="str">
            <v>坂本　嘉孝</v>
          </cell>
          <cell r="F67" t="str">
            <v>株式会社坂本工務店一級建築設計事務所</v>
          </cell>
          <cell r="G67" t="str">
            <v>福山市花園町一丁目1番27号</v>
          </cell>
          <cell r="H67" t="str">
            <v>（084）932-1794</v>
          </cell>
          <cell r="I67" t="str">
            <v>（084）925-2335</v>
          </cell>
          <cell r="J67" t="str">
            <v>info@k-sakamoto.co.jp</v>
          </cell>
          <cell r="K67" t="str">
            <v>2級建築士</v>
          </cell>
          <cell r="L67" t="str">
            <v>広島県知事登録　
第　16979　号</v>
          </cell>
          <cell r="M67" t="str">
            <v>一般社団法人広島県建築士事務所協会</v>
          </cell>
        </row>
        <row r="68">
          <cell r="A68">
            <v>51</v>
          </cell>
          <cell r="B68">
            <v>167</v>
          </cell>
          <cell r="C68" t="str">
            <v>OK</v>
          </cell>
          <cell r="D68" t="str">
            <v>23－167</v>
          </cell>
          <cell r="E68" t="str">
            <v xml:space="preserve">池　宜道 </v>
          </cell>
          <cell r="F68" t="str">
            <v xml:space="preserve">一級建築士事務所株式会社いけ設計 </v>
          </cell>
          <cell r="G68" t="str">
            <v>岡山県井原市大江町2738番地16</v>
          </cell>
          <cell r="H68" t="str">
            <v>（0866）67-9066</v>
          </cell>
          <cell r="I68" t="str">
            <v>（0866）67-9067</v>
          </cell>
          <cell r="J68" t="str">
            <v>ike5@ibara.ne.jp</v>
          </cell>
          <cell r="K68" t="str">
            <v>1級建築士</v>
          </cell>
          <cell r="L68" t="str">
            <v>大臣登録　
第　151608　号</v>
          </cell>
          <cell r="M68" t="str">
            <v>公益社団法人岡山県建築士会，一般社団法人岡山県建築士事務所協会</v>
          </cell>
        </row>
        <row r="69">
          <cell r="A69">
            <v>52</v>
          </cell>
          <cell r="B69">
            <v>168</v>
          </cell>
          <cell r="C69" t="str">
            <v>OK</v>
          </cell>
          <cell r="D69" t="str">
            <v>23－168</v>
          </cell>
          <cell r="E69" t="str">
            <v>池　陽平</v>
          </cell>
          <cell r="F69" t="str">
            <v xml:space="preserve">一級建築士事務所株式会社いけ設計 </v>
          </cell>
          <cell r="G69" t="str">
            <v>岡山県井原市大江町2738番地16</v>
          </cell>
          <cell r="H69" t="str">
            <v>（0866）67-9066</v>
          </cell>
          <cell r="I69" t="str">
            <v>（0866）67-9067</v>
          </cell>
          <cell r="J69" t="str">
            <v>ike5@ibara.ne.jp</v>
          </cell>
          <cell r="K69" t="str">
            <v>2級建築士</v>
          </cell>
          <cell r="L69" t="str">
            <v>岡山県知事登録　
第　10975　号</v>
          </cell>
          <cell r="M69" t="str">
            <v>公益社団法人岡山県建築士会，一般社団法人岡山県建築士事務所協会</v>
          </cell>
        </row>
        <row r="70">
          <cell r="A70">
            <v>53</v>
          </cell>
          <cell r="B70">
            <v>169</v>
          </cell>
          <cell r="C70" t="str">
            <v>OK</v>
          </cell>
          <cell r="D70" t="str">
            <v>23－169</v>
          </cell>
          <cell r="E70" t="str">
            <v>小林　由枝</v>
          </cell>
          <cell r="F70" t="str">
            <v>株式会社武田組設計部</v>
          </cell>
          <cell r="G70" t="str">
            <v>福山市三吉町五丁目7番24号</v>
          </cell>
          <cell r="H70" t="str">
            <v>（084）932-3300</v>
          </cell>
          <cell r="I70" t="str">
            <v>（084）922-2464</v>
          </cell>
          <cell r="J70" t="str">
            <v>kobayashi@takeda-g.co.jp</v>
          </cell>
          <cell r="K70" t="str">
            <v>2級建築士</v>
          </cell>
          <cell r="L70" t="str">
            <v>広島県知事登録　
第　18215　号</v>
          </cell>
          <cell r="M70" t="str">
            <v>－</v>
          </cell>
        </row>
        <row r="71">
          <cell r="A71">
            <v>54</v>
          </cell>
          <cell r="B71">
            <v>170</v>
          </cell>
          <cell r="C71" t="str">
            <v>OK</v>
          </cell>
          <cell r="D71" t="str">
            <v>23－170</v>
          </cell>
          <cell r="E71" t="str">
            <v>松浦　信幸</v>
          </cell>
          <cell r="F71" t="str">
            <v>SYN建築計画一級建築士事務所</v>
          </cell>
          <cell r="G71" t="str">
            <v>福山市霞町一丁目8-15　KASUMI　BLDG　4F</v>
          </cell>
          <cell r="H71" t="str">
            <v>（084）983-0630</v>
          </cell>
          <cell r="I71" t="str">
            <v>（084）983-0631</v>
          </cell>
          <cell r="J71" t="str">
            <v>matsuura@watch.ocn.ne.jp</v>
          </cell>
          <cell r="K71" t="str">
            <v>1級建築士</v>
          </cell>
          <cell r="L71" t="str">
            <v>大臣登録　
第　176414　号</v>
          </cell>
          <cell r="M71" t="str">
            <v>公益社団法人広島県建築士会</v>
          </cell>
        </row>
        <row r="72">
          <cell r="A72">
            <v>55</v>
          </cell>
          <cell r="B72">
            <v>171</v>
          </cell>
          <cell r="C72" t="str">
            <v>OK</v>
          </cell>
          <cell r="D72" t="str">
            <v>24－171</v>
          </cell>
          <cell r="E72" t="str">
            <v>清水　栄治</v>
          </cell>
          <cell r="F72" t="str">
            <v>住友林業ホームテック株式会社　福山支店　一級建築士事務所</v>
          </cell>
          <cell r="G72" t="str">
            <v>福山市南蔵王町1-6-19　3階</v>
          </cell>
          <cell r="H72" t="str">
            <v>（084）932-1722</v>
          </cell>
          <cell r="I72" t="str">
            <v>（084）983-0631</v>
          </cell>
          <cell r="J72" t="str">
            <v>SHIMIZU_eiji@ht.sfc.co.jp</v>
          </cell>
          <cell r="K72" t="str">
            <v>1級建築士</v>
          </cell>
          <cell r="L72" t="str">
            <v>大臣登録　
第　292237　号</v>
          </cell>
          <cell r="M72" t="str">
            <v>一般社団法人広島県建築士事務所協会</v>
          </cell>
        </row>
        <row r="73">
          <cell r="A73">
            <v>56</v>
          </cell>
          <cell r="B73">
            <v>172</v>
          </cell>
          <cell r="C73" t="str">
            <v>OK</v>
          </cell>
          <cell r="D73" t="str">
            <v>24－172</v>
          </cell>
          <cell r="E73" t="str">
            <v>井手野　尚弘</v>
          </cell>
          <cell r="F73" t="str">
            <v>三島ホーム株式会社一級建築士事務所</v>
          </cell>
          <cell r="G73" t="str">
            <v>福山市駅家町万能倉1295番1</v>
          </cell>
          <cell r="H73" t="str">
            <v>（084）932-1722</v>
          </cell>
          <cell r="I73" t="str">
            <v>（084）976-1536</v>
          </cell>
          <cell r="J73" t="str">
            <v>mhome@mishima-sg.co.jp</v>
          </cell>
          <cell r="K73" t="str">
            <v>2級建築士</v>
          </cell>
          <cell r="L73" t="str">
            <v>広島県知事登録　
第　17975　号</v>
          </cell>
          <cell r="M73" t="str">
            <v>一般社団法人広島県建築士事務所協会</v>
          </cell>
        </row>
        <row r="74">
          <cell r="A74">
            <v>57</v>
          </cell>
          <cell r="B74">
            <v>173</v>
          </cell>
          <cell r="C74" t="str">
            <v>OK</v>
          </cell>
          <cell r="D74" t="str">
            <v>24－173</v>
          </cell>
          <cell r="E74" t="str">
            <v>山路　範幸</v>
          </cell>
          <cell r="F74" t="str">
            <v>一級建築士事務所せたがやアートビレッジ</v>
          </cell>
          <cell r="G74" t="str">
            <v>東京都世田谷区上北沢1-20-14</v>
          </cell>
          <cell r="H74" t="str">
            <v>（070）5587-0849</v>
          </cell>
          <cell r="I74" t="str">
            <v>-</v>
          </cell>
          <cell r="J74" t="str">
            <v>rz250ny@yahoo.co.jp</v>
          </cell>
          <cell r="K74" t="str">
            <v>1級建築士</v>
          </cell>
          <cell r="L74" t="str">
            <v>大臣登録　
第　162142　号</v>
          </cell>
          <cell r="M74" t="str">
            <v>公益社団法人日本建築家協会</v>
          </cell>
        </row>
        <row r="75">
          <cell r="A75">
            <v>58</v>
          </cell>
          <cell r="B75">
            <v>174</v>
          </cell>
          <cell r="C75" t="str">
            <v>OK</v>
          </cell>
          <cell r="D75" t="str">
            <v>24－174</v>
          </cell>
          <cell r="E75" t="str">
            <v>坂本　悠起</v>
          </cell>
          <cell r="F75" t="str">
            <v>有限会社建築工房さかもと　一級建築士事務所</v>
          </cell>
          <cell r="G75" t="str">
            <v>福山市大門町5-26-11</v>
          </cell>
          <cell r="H75" t="str">
            <v>（084）940-6252</v>
          </cell>
          <cell r="I75" t="str">
            <v>（084）940-6290</v>
          </cell>
          <cell r="J75" t="str">
            <v>k-sakamoto@sepia.plala.or.jp</v>
          </cell>
          <cell r="K75" t="str">
            <v>1級建築士</v>
          </cell>
          <cell r="L75" t="str">
            <v>大臣登録　
第　389731　号</v>
          </cell>
          <cell r="M75" t="str">
            <v>-</v>
          </cell>
        </row>
        <row r="76">
          <cell r="A76">
            <v>59</v>
          </cell>
          <cell r="B76">
            <v>175</v>
          </cell>
          <cell r="C76" t="str">
            <v>OK</v>
          </cell>
          <cell r="D76" t="str">
            <v>24－175</v>
          </cell>
          <cell r="E76" t="str">
            <v>松井　俊就</v>
          </cell>
          <cell r="F76" t="str">
            <v>ジオ・プラン株式会社一級建築士事務所</v>
          </cell>
          <cell r="G76" t="str">
            <v>福山市引野町5-3-25</v>
          </cell>
          <cell r="H76" t="str">
            <v>（084）982-9922</v>
          </cell>
          <cell r="I76" t="str">
            <v>（084）982-9983</v>
          </cell>
          <cell r="J76" t="str">
            <v>info1@geo-plan.jp</v>
          </cell>
          <cell r="K76" t="str">
            <v>1級建築士</v>
          </cell>
          <cell r="L76" t="str">
            <v>大臣登録　
第　293833　号</v>
          </cell>
          <cell r="M76" t="str">
            <v>-</v>
          </cell>
        </row>
        <row r="77">
          <cell r="A77">
            <v>60</v>
          </cell>
          <cell r="B77">
            <v>176</v>
          </cell>
          <cell r="C77" t="str">
            <v>OK</v>
          </cell>
          <cell r="D77" t="str">
            <v>24－176</v>
          </cell>
          <cell r="E77" t="str">
            <v>前岡　正伸</v>
          </cell>
          <cell r="F77" t="str">
            <v>協同組合　建築設計団ＳＯＵ間</v>
          </cell>
          <cell r="G77" t="str">
            <v>広島県広島市安佐南区長束五丁目33番19号</v>
          </cell>
          <cell r="H77" t="str">
            <v>（090）8066-5006</v>
          </cell>
          <cell r="I77" t="str">
            <v>（082）343-1007</v>
          </cell>
          <cell r="J77" t="str">
            <v>marutukuri@asahinet.jp</v>
          </cell>
          <cell r="K77" t="str">
            <v>1級建築士</v>
          </cell>
          <cell r="L77" t="str">
            <v>大臣登録　
第　234595　号</v>
          </cell>
          <cell r="M77" t="str">
            <v>広島県建築士会　広島県建築士事務所協会</v>
          </cell>
        </row>
        <row r="78">
          <cell r="A78">
            <v>61</v>
          </cell>
          <cell r="B78">
            <v>177</v>
          </cell>
          <cell r="C78" t="str">
            <v>OK</v>
          </cell>
          <cell r="D78" t="str">
            <v>24－177</v>
          </cell>
          <cell r="E78" t="str">
            <v>大橋　修</v>
          </cell>
          <cell r="F78" t="str">
            <v>三島ホーム株式会社１級建築士事務所</v>
          </cell>
          <cell r="G78" t="str">
            <v>福山市駅家町万能倉1295-1</v>
          </cell>
          <cell r="H78" t="str">
            <v>（084）976-1536</v>
          </cell>
          <cell r="I78" t="str">
            <v>（084）976-8889</v>
          </cell>
          <cell r="J78" t="str">
            <v>mhome@mishima-sg.co.jp</v>
          </cell>
          <cell r="K78" t="str">
            <v>2級建築士</v>
          </cell>
          <cell r="L78" t="str">
            <v>岡山県知事登録　
第　12487　号</v>
          </cell>
          <cell r="M78" t="str">
            <v>一般社団法人広島県建築士事務所協会</v>
          </cell>
        </row>
        <row r="79">
          <cell r="A79">
            <v>62</v>
          </cell>
          <cell r="B79">
            <v>178</v>
          </cell>
          <cell r="C79" t="str">
            <v>OK</v>
          </cell>
          <cell r="D79" t="str">
            <v>24－178</v>
          </cell>
          <cell r="E79" t="str">
            <v>平田　淳史</v>
          </cell>
          <cell r="F79" t="str">
            <v>建築工房ヒラタ　二級建築士事務所</v>
          </cell>
          <cell r="G79" t="str">
            <v>広島県府中市高木町1066-4</v>
          </cell>
          <cell r="H79" t="str">
            <v>（090）5708-6794</v>
          </cell>
          <cell r="I79" t="str">
            <v>（084）745-7984</v>
          </cell>
          <cell r="J79" t="str">
            <v>hirata3zd@gmail.com</v>
          </cell>
          <cell r="K79" t="str">
            <v>2級建築士</v>
          </cell>
          <cell r="L79" t="str">
            <v>広島県知事登録
第　17113　号</v>
          </cell>
          <cell r="M79" t="str">
            <v>（公社）広島県建築士会</v>
          </cell>
        </row>
        <row r="80">
          <cell r="A80">
            <v>63</v>
          </cell>
          <cell r="B80">
            <v>179</v>
          </cell>
          <cell r="C80" t="str">
            <v>OK</v>
          </cell>
          <cell r="D80" t="str">
            <v>24－179</v>
          </cell>
          <cell r="E80" t="str">
            <v>江草　一行</v>
          </cell>
          <cell r="F80" t="str">
            <v>有限会社壱江</v>
          </cell>
          <cell r="G80" t="str">
            <v>福山市神辺町道上2677-7</v>
          </cell>
          <cell r="H80" t="str">
            <v>（084）962-4590</v>
          </cell>
          <cell r="I80" t="str">
            <v>（084）962-4590</v>
          </cell>
          <cell r="J80" t="str">
            <v>ikko@samba.ocn.ne.jp</v>
          </cell>
          <cell r="K80" t="str">
            <v>1級建築士</v>
          </cell>
          <cell r="L80" t="str">
            <v>広島県知事登録
第　87382　号</v>
          </cell>
          <cell r="M80" t="str">
            <v>（一社）広島県建築士事務所協会</v>
          </cell>
        </row>
        <row r="81">
          <cell r="A81">
            <v>64</v>
          </cell>
          <cell r="B81">
            <v>180</v>
          </cell>
          <cell r="C81" t="str">
            <v>OK</v>
          </cell>
          <cell r="D81" t="str">
            <v>24－180</v>
          </cell>
          <cell r="E81" t="str">
            <v>長尾　陵平</v>
          </cell>
          <cell r="F81" t="str">
            <v>ナチュラルハウス一級建築士事務所</v>
          </cell>
          <cell r="G81" t="str">
            <v>福山市神辺町川南338-1</v>
          </cell>
          <cell r="H81" t="str">
            <v>（084）966-3789</v>
          </cell>
          <cell r="I81" t="str">
            <v>（084）966-3788</v>
          </cell>
          <cell r="J81" t="str">
            <v>nagao@lifestage-fukuyama.jp</v>
          </cell>
          <cell r="K81" t="str">
            <v>2級建築士</v>
          </cell>
          <cell r="L81" t="str">
            <v>広島県知事登録
第　18802　号</v>
          </cell>
          <cell r="M81" t="str">
            <v>（公社）広島県建築士会</v>
          </cell>
        </row>
        <row r="82">
          <cell r="A82">
            <v>65</v>
          </cell>
          <cell r="B82">
            <v>181</v>
          </cell>
          <cell r="C82" t="str">
            <v>OK</v>
          </cell>
          <cell r="D82" t="str">
            <v>24－181</v>
          </cell>
          <cell r="E82" t="str">
            <v>馬屋原　章裕</v>
          </cell>
          <cell r="F82" t="str">
            <v>RENOARQ建築設計事務所</v>
          </cell>
          <cell r="G82" t="str">
            <v>福山市千田町2丁目1番18号</v>
          </cell>
          <cell r="H82" t="str">
            <v>（084）983-1964</v>
          </cell>
          <cell r="I82" t="str">
            <v>（084）983-1964</v>
          </cell>
          <cell r="J82" t="str">
            <v>a.umayahara0501@gmail.com</v>
          </cell>
          <cell r="K82" t="str">
            <v>2級建築士</v>
          </cell>
          <cell r="L82" t="str">
            <v>広島県知事登録
第　16400　号</v>
          </cell>
          <cell r="M82" t="str">
            <v>（一社）広島県建築士事務所協会</v>
          </cell>
        </row>
        <row r="83">
          <cell r="A83">
            <v>66</v>
          </cell>
          <cell r="B83">
            <v>182</v>
          </cell>
          <cell r="C83" t="str">
            <v>OK</v>
          </cell>
          <cell r="D83" t="str">
            <v>24－182</v>
          </cell>
          <cell r="E83" t="str">
            <v>竹信　勝利</v>
          </cell>
          <cell r="F83" t="str">
            <v>RENOARQ建築設計事務所</v>
          </cell>
          <cell r="G83" t="str">
            <v>福山市千田町2丁目1番18号</v>
          </cell>
          <cell r="H83" t="str">
            <v>（084）983-1964</v>
          </cell>
          <cell r="I83" t="str">
            <v>（084）983-1964</v>
          </cell>
          <cell r="J83" t="str">
            <v>takenobu@rekurasu.com</v>
          </cell>
          <cell r="K83" t="str">
            <v>2級建築士</v>
          </cell>
          <cell r="L83" t="str">
            <v>広島県知事登録
第　15039　号</v>
          </cell>
          <cell r="M83" t="str">
            <v>（一社）広島県建築士事務所協会</v>
          </cell>
        </row>
        <row r="84">
          <cell r="A84">
            <v>67</v>
          </cell>
          <cell r="B84">
            <v>183</v>
          </cell>
          <cell r="C84" t="str">
            <v>OK</v>
          </cell>
          <cell r="D84" t="str">
            <v>24－183</v>
          </cell>
          <cell r="E84" t="str">
            <v>児玉　光司</v>
          </cell>
          <cell r="F84" t="str">
            <v>住友不動産株式会社住宅再生一級建築士事務所</v>
          </cell>
          <cell r="G84" t="str">
            <v>東京都新宿区西新宿四丁目34番7号</v>
          </cell>
          <cell r="H84" t="str">
            <v>（050）3112-9896</v>
          </cell>
          <cell r="I84" t="str">
            <v>－</v>
          </cell>
          <cell r="J84">
            <v>0</v>
          </cell>
          <cell r="K84" t="str">
            <v>2級建築士</v>
          </cell>
          <cell r="L84" t="str">
            <v>広島県知事登録
第　17557　号</v>
          </cell>
          <cell r="M84" t="str">
            <v>（公社）広島県建築士会</v>
          </cell>
        </row>
        <row r="85">
          <cell r="A85">
            <v>68</v>
          </cell>
          <cell r="B85">
            <v>184</v>
          </cell>
          <cell r="C85" t="str">
            <v>OK</v>
          </cell>
          <cell r="D85" t="str">
            <v>24－184</v>
          </cell>
          <cell r="E85" t="str">
            <v>中曽称　潤</v>
          </cell>
          <cell r="F85" t="str">
            <v>住友不動産株式会社住宅再生一級建築士事務所</v>
          </cell>
          <cell r="G85" t="str">
            <v>東京都新宿区西新宿四丁目34番7号</v>
          </cell>
          <cell r="H85" t="str">
            <v>（050）3112-9896</v>
          </cell>
          <cell r="I85" t="str">
            <v>－</v>
          </cell>
          <cell r="J85">
            <v>0</v>
          </cell>
          <cell r="K85" t="str">
            <v>2級建築士</v>
          </cell>
          <cell r="L85" t="str">
            <v>広島県知事登録
第　18190　号</v>
          </cell>
          <cell r="M85" t="str">
            <v>（公社）広島県建築士会</v>
          </cell>
        </row>
        <row r="86">
          <cell r="A86">
            <v>69</v>
          </cell>
          <cell r="B86">
            <v>185</v>
          </cell>
          <cell r="C86" t="str">
            <v>OK</v>
          </cell>
          <cell r="D86" t="str">
            <v>24－185</v>
          </cell>
          <cell r="E86" t="str">
            <v>水本　幸治</v>
          </cell>
          <cell r="F86" t="str">
            <v>水本兄弟建設有限会社二級建築士事務所</v>
          </cell>
          <cell r="G86" t="str">
            <v>福山市鞆町後地572番地の1</v>
          </cell>
          <cell r="H86" t="str">
            <v>（084）982-1494</v>
          </cell>
          <cell r="I86" t="str">
            <v>（084）982-1495</v>
          </cell>
          <cell r="J86" t="str">
            <v>mizumoto123@m7.dion.ne.jp</v>
          </cell>
          <cell r="K86" t="str">
            <v>2級建築士</v>
          </cell>
          <cell r="L86" t="str">
            <v>広島県知事登録
第　17612　号</v>
          </cell>
          <cell r="M86" t="str">
            <v>-</v>
          </cell>
        </row>
        <row r="87">
          <cell r="A87">
            <v>70</v>
          </cell>
          <cell r="B87">
            <v>186</v>
          </cell>
          <cell r="C87" t="str">
            <v>OK</v>
          </cell>
          <cell r="D87" t="str">
            <v>25－186</v>
          </cell>
          <cell r="E87" t="str">
            <v>中桐　愼治</v>
          </cell>
          <cell r="F87" t="str">
            <v>有限会社　中桐建築設計事務所</v>
          </cell>
          <cell r="G87" t="str">
            <v>岡山県倉敷市船穂町船穂1444-1</v>
          </cell>
          <cell r="H87" t="str">
            <v>（086）552-4141</v>
          </cell>
          <cell r="I87" t="str">
            <v>（086）552-4143</v>
          </cell>
          <cell r="J87" t="str">
            <v>nakagiri@nakagiri-archi.co.jp</v>
          </cell>
          <cell r="K87" t="str">
            <v>1級建築士</v>
          </cell>
          <cell r="L87" t="str">
            <v>大臣登録
第　298390　号</v>
          </cell>
          <cell r="M87" t="str">
            <v>（一社）岡山県建築士事務所協会</v>
          </cell>
        </row>
        <row r="88">
          <cell r="A88">
            <v>71</v>
          </cell>
          <cell r="B88">
            <v>187</v>
          </cell>
          <cell r="C88" t="str">
            <v>OK</v>
          </cell>
          <cell r="D88" t="str">
            <v>25－187</v>
          </cell>
          <cell r="E88" t="str">
            <v>平田　史晃</v>
          </cell>
          <cell r="F88" t="str">
            <v>平田史晃建築設計事務所</v>
          </cell>
          <cell r="G88" t="str">
            <v>福山市明神町1-4-32</v>
          </cell>
          <cell r="H88" t="str">
            <v>（090）5373-1277</v>
          </cell>
          <cell r="I88" t="str">
            <v>（084）921-7643</v>
          </cell>
          <cell r="J88" t="str">
            <v>fumi.archi.tecture@gmail.com</v>
          </cell>
          <cell r="K88" t="str">
            <v>1級建築士</v>
          </cell>
          <cell r="L88" t="str">
            <v>大臣登録
第　358270　号</v>
          </cell>
          <cell r="M88" t="str">
            <v>（公社）広島県建築士会
（一社）広島県建築士事務所協会</v>
          </cell>
        </row>
        <row r="89">
          <cell r="A89">
            <v>72</v>
          </cell>
          <cell r="B89">
            <v>188</v>
          </cell>
          <cell r="C89" t="str">
            <v>OK</v>
          </cell>
          <cell r="D89" t="str">
            <v>25－188</v>
          </cell>
          <cell r="E89" t="str">
            <v>和泉　貴大</v>
          </cell>
          <cell r="F89" t="str">
            <v>マエダハウジングデザイン設計事務所</v>
          </cell>
          <cell r="G89" t="str">
            <v>広島県広島市中区八丁堀10番14号</v>
          </cell>
          <cell r="H89" t="str">
            <v>（082）511-7552</v>
          </cell>
          <cell r="I89" t="str">
            <v>（082）511-7553</v>
          </cell>
          <cell r="J89" t="str">
            <v>izumi@maedahousing.co.jp</v>
          </cell>
          <cell r="K89" t="str">
            <v>1級建築士</v>
          </cell>
          <cell r="L89" t="str">
            <v>大臣登録
第　381712　号</v>
          </cell>
          <cell r="M89" t="str">
            <v>-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7B703-7461-45CA-9894-6EEC15A1CF0C}">
  <sheetPr codeName="Sheet5">
    <pageSetUpPr fitToPage="1"/>
  </sheetPr>
  <dimension ref="A1:I75"/>
  <sheetViews>
    <sheetView tabSelected="1" view="pageBreakPreview" zoomScaleNormal="100" zoomScaleSheetLayoutView="100" workbookViewId="0">
      <selection activeCell="F2" sqref="F2:G2"/>
    </sheetView>
  </sheetViews>
  <sheetFormatPr defaultColWidth="8.90625" defaultRowHeight="30" customHeight="1" x14ac:dyDescent="0.2"/>
  <cols>
    <col min="1" max="1" width="5.1796875" style="10" customWidth="1"/>
    <col min="2" max="2" width="8.1796875" style="3" customWidth="1"/>
    <col min="3" max="3" width="14.6328125" style="3" customWidth="1"/>
    <col min="4" max="4" width="4.81640625" style="3" customWidth="1"/>
    <col min="5" max="5" width="14.6328125" style="3" customWidth="1"/>
    <col min="6" max="6" width="29.81640625" style="3" customWidth="1"/>
    <col min="7" max="7" width="32.453125" style="3" customWidth="1"/>
    <col min="8" max="8" width="15.81640625" style="3" customWidth="1"/>
    <col min="9" max="9" width="14.36328125" style="3" customWidth="1"/>
    <col min="10" max="10" width="15.08984375" style="3" bestFit="1" customWidth="1"/>
    <col min="11" max="11" width="13.08984375" style="3" bestFit="1" customWidth="1"/>
    <col min="12" max="12" width="17.453125" style="3" bestFit="1" customWidth="1"/>
    <col min="13" max="13" width="11" style="3" bestFit="1" customWidth="1"/>
    <col min="14" max="16384" width="8.90625" style="3"/>
  </cols>
  <sheetData>
    <row r="1" spans="1:9" ht="25.25" customHeight="1" x14ac:dyDescent="0.2">
      <c r="A1" s="1" t="s">
        <v>0</v>
      </c>
      <c r="B1" s="1"/>
      <c r="C1" s="1"/>
      <c r="D1" s="1"/>
      <c r="E1" s="1"/>
      <c r="F1" s="2" t="s">
        <v>1</v>
      </c>
      <c r="G1" s="2"/>
      <c r="H1" s="2"/>
    </row>
    <row r="2" spans="1:9" ht="20" customHeight="1" x14ac:dyDescent="0.2">
      <c r="A2" s="4" t="s">
        <v>2</v>
      </c>
      <c r="B2" s="4" t="s">
        <v>3</v>
      </c>
      <c r="C2" s="4"/>
      <c r="D2" s="5" t="s">
        <v>4</v>
      </c>
      <c r="E2" s="6"/>
      <c r="F2" s="5" t="s">
        <v>5</v>
      </c>
      <c r="G2" s="6"/>
      <c r="H2" s="5" t="s">
        <v>6</v>
      </c>
      <c r="I2" s="6"/>
    </row>
    <row r="3" spans="1:9" ht="20" customHeight="1" x14ac:dyDescent="0.2">
      <c r="A3" s="4"/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</row>
    <row r="4" spans="1:9" ht="30" customHeight="1" x14ac:dyDescent="0.2">
      <c r="A4" s="7">
        <v>1</v>
      </c>
      <c r="B4" s="8" t="str">
        <f>IF(A4="","",VLOOKUP(A4,[1]名簿掲載情報!A:M,4))</f>
        <v>23－7</v>
      </c>
      <c r="C4" s="8" t="str">
        <f>IF(A4="","",VLOOKUP(A4,[1]名簿掲載情報!A:M,5))</f>
        <v>甲田　善久</v>
      </c>
      <c r="D4" s="8" t="str">
        <f>IF(A4="","",LEFT(VLOOKUP(A4,[1]名簿掲載情報!A:M,11),2))</f>
        <v>1級</v>
      </c>
      <c r="E4" s="8" t="str">
        <f>IF(A4="","",VLOOKUP(A4,[1]名簿掲載情報!A:M,12))</f>
        <v>大臣登録　
第　170230　号</v>
      </c>
      <c r="F4" s="8" t="str">
        <f>IF(A4="","",VLOOKUP(A4,[1]名簿掲載情報!A:M,6))</f>
        <v>甲田建設株式会社一級建築士設計事務所</v>
      </c>
      <c r="G4" s="8" t="str">
        <f>IF(A4="","",VLOOKUP(A4,[1]名簿掲載情報!A:M,7))</f>
        <v>福山市寺町9番12号</v>
      </c>
      <c r="H4" s="8" t="str">
        <f>IF(A4="","",VLOOKUP(A4,[1]名簿掲載情報!A:M,8))</f>
        <v>（084）923-0367</v>
      </c>
      <c r="I4" s="8" t="str">
        <f>IF(A4="","",VLOOKUP(A4,[1]名簿掲載情報!A:M,9))</f>
        <v>（084）923-5962</v>
      </c>
    </row>
    <row r="5" spans="1:9" ht="30" customHeight="1" x14ac:dyDescent="0.2">
      <c r="A5" s="7">
        <f>IF(COUNTA([1]名簿掲載情報!$A$18:$A$981)&lt;=A4,"",A4+1)</f>
        <v>2</v>
      </c>
      <c r="B5" s="8" t="str">
        <f>IF(A5="","",VLOOKUP(A5,[1]名簿掲載情報!A:M,4))</f>
        <v>23－8</v>
      </c>
      <c r="C5" s="8" t="str">
        <f>IF(A5="","",VLOOKUP(A5,[1]名簿掲載情報!A:M,5))</f>
        <v>山根　耕次</v>
      </c>
      <c r="D5" s="8" t="str">
        <f>IF(A5="","",LEFT(VLOOKUP(A5,[1]名簿掲載情報!A:M,11),2))</f>
        <v>1級</v>
      </c>
      <c r="E5" s="8" t="str">
        <f>IF(A5="","",VLOOKUP(A5,[1]名簿掲載情報!A:M,12))</f>
        <v>大臣登録　
第　203011　号</v>
      </c>
      <c r="F5" s="8" t="str">
        <f>IF(A5="","",VLOOKUP(A5,[1]名簿掲載情報!A:M,6))</f>
        <v>甲田建設株式会社一級建築士設計事務所</v>
      </c>
      <c r="G5" s="8" t="str">
        <f>IF(A5="","",VLOOKUP(A5,[1]名簿掲載情報!A:M,7))</f>
        <v>福山市寺町9番12号</v>
      </c>
      <c r="H5" s="8" t="str">
        <f>IF(A5="","",VLOOKUP(A5,[1]名簿掲載情報!A:M,8))</f>
        <v>（084）923-0367</v>
      </c>
      <c r="I5" s="8" t="str">
        <f>IF(A5="","",VLOOKUP(A5,[1]名簿掲載情報!A:M,9))</f>
        <v>（084）923-5962</v>
      </c>
    </row>
    <row r="6" spans="1:9" ht="30" customHeight="1" x14ac:dyDescent="0.2">
      <c r="A6" s="7">
        <f>IF(COUNTA([1]名簿掲載情報!$A$18:$A$981)&lt;=A5,"",A5+1)</f>
        <v>3</v>
      </c>
      <c r="B6" s="8" t="str">
        <f>IF(A6="","",VLOOKUP(A6,[1]名簿掲載情報!A:M,4))</f>
        <v>23－14</v>
      </c>
      <c r="C6" s="8" t="str">
        <f>IF(A6="","",VLOOKUP(A6,[1]名簿掲載情報!A:M,5))</f>
        <v>大森　裕之</v>
      </c>
      <c r="D6" s="8" t="str">
        <f>IF(A6="","",LEFT(VLOOKUP(A6,[1]名簿掲載情報!A:M,11),2))</f>
        <v>1級</v>
      </c>
      <c r="E6" s="8" t="str">
        <f>IF(A6="","",VLOOKUP(A6,[1]名簿掲載情報!A:M,12))</f>
        <v>大臣登録　
第　313584　号</v>
      </c>
      <c r="F6" s="8" t="str">
        <f>IF(A6="","",VLOOKUP(A6,[1]名簿掲載情報!A:M,6))</f>
        <v>有限会社大森工務店一級建築士事務所</v>
      </c>
      <c r="G6" s="8" t="str">
        <f>IF(A6="","",VLOOKUP(A6,[1]名簿掲載情報!A:M,7))</f>
        <v>福山市蔵王町一丁目5番19号</v>
      </c>
      <c r="H6" s="8" t="str">
        <f>IF(A6="","",VLOOKUP(A6,[1]名簿掲載情報!A:M,8))</f>
        <v>（084）926-0195</v>
      </c>
      <c r="I6" s="8" t="str">
        <f>IF(A6="","",VLOOKUP(A6,[1]名簿掲載情報!A:M,9))</f>
        <v>（084）924-8494</v>
      </c>
    </row>
    <row r="7" spans="1:9" ht="30" customHeight="1" x14ac:dyDescent="0.2">
      <c r="A7" s="7">
        <f>IF(COUNTA([1]名簿掲載情報!$A$18:$A$981)&lt;=A6,"",A6+1)</f>
        <v>4</v>
      </c>
      <c r="B7" s="8" t="str">
        <f>IF(A7="","",VLOOKUP(A7,[1]名簿掲載情報!A:M,4))</f>
        <v>23－15</v>
      </c>
      <c r="C7" s="8" t="str">
        <f>IF(A7="","",VLOOKUP(A7,[1]名簿掲載情報!A:M,5))</f>
        <v>粟根　一幸</v>
      </c>
      <c r="D7" s="8" t="str">
        <f>IF(A7="","",LEFT(VLOOKUP(A7,[1]名簿掲載情報!A:M,11),2))</f>
        <v>1級</v>
      </c>
      <c r="E7" s="8" t="str">
        <f>IF(A7="","",VLOOKUP(A7,[1]名簿掲載情報!A:M,12))</f>
        <v>大臣登録　
第　157640　号</v>
      </c>
      <c r="F7" s="8" t="str">
        <f>IF(A7="","",VLOOKUP(A7,[1]名簿掲載情報!A:M,6))</f>
        <v>粟根建設株式会社一級建築士設計事務所</v>
      </c>
      <c r="G7" s="8" t="str">
        <f>IF(A7="","",VLOOKUP(A7,[1]名簿掲載情報!A:M,7))</f>
        <v>府中市府中町103-12</v>
      </c>
      <c r="H7" s="8" t="str">
        <f>IF(A7="","",VLOOKUP(A7,[1]名簿掲載情報!A:M,8))</f>
        <v>（0847）45-4427</v>
      </c>
      <c r="I7" s="8" t="str">
        <f>IF(A7="","",VLOOKUP(A7,[1]名簿掲載情報!A:M,9))</f>
        <v>（0847）45-0697</v>
      </c>
    </row>
    <row r="8" spans="1:9" ht="30" customHeight="1" x14ac:dyDescent="0.2">
      <c r="A8" s="7">
        <f>IF(COUNTA([1]名簿掲載情報!$A$18:$A$981)&lt;=A7,"",A7+1)</f>
        <v>5</v>
      </c>
      <c r="B8" s="8" t="str">
        <f>IF(A8="","",VLOOKUP(A8,[1]名簿掲載情報!A:M,4))</f>
        <v>23－16</v>
      </c>
      <c r="C8" s="8" t="str">
        <f>IF(A8="","",VLOOKUP(A8,[1]名簿掲載情報!A:M,5))</f>
        <v>粟根　俊彦</v>
      </c>
      <c r="D8" s="8" t="str">
        <f>IF(A8="","",LEFT(VLOOKUP(A8,[1]名簿掲載情報!A:M,11),2))</f>
        <v>1級</v>
      </c>
      <c r="E8" s="8" t="str">
        <f>IF(A8="","",VLOOKUP(A8,[1]名簿掲載情報!A:M,12))</f>
        <v>大臣登録　
第　211446　号</v>
      </c>
      <c r="F8" s="8" t="str">
        <f>IF(A8="","",VLOOKUP(A8,[1]名簿掲載情報!A:M,6))</f>
        <v>粟根建設株式会社一級建築士設計事務所</v>
      </c>
      <c r="G8" s="8" t="str">
        <f>IF(A8="","",VLOOKUP(A8,[1]名簿掲載情報!A:M,7))</f>
        <v>府中市府中町103-12</v>
      </c>
      <c r="H8" s="8" t="str">
        <f>IF(A8="","",VLOOKUP(A8,[1]名簿掲載情報!A:M,8))</f>
        <v>（0847）45-4427</v>
      </c>
      <c r="I8" s="8" t="str">
        <f>IF(A8="","",VLOOKUP(A8,[1]名簿掲載情報!A:M,9))</f>
        <v>（0847）45-0697</v>
      </c>
    </row>
    <row r="9" spans="1:9" ht="30" customHeight="1" x14ac:dyDescent="0.2">
      <c r="A9" s="7">
        <f>IF(COUNTA([1]名簿掲載情報!$A$18:$A$981)&lt;=A8,"",A8+1)</f>
        <v>6</v>
      </c>
      <c r="B9" s="8" t="str">
        <f>IF(A9="","",VLOOKUP(A9,[1]名簿掲載情報!A:M,4))</f>
        <v>23－19</v>
      </c>
      <c r="C9" s="8" t="str">
        <f>IF(A9="","",VLOOKUP(A9,[1]名簿掲載情報!A:M,5))</f>
        <v>白井　学</v>
      </c>
      <c r="D9" s="8" t="str">
        <f>IF(A9="","",LEFT(VLOOKUP(A9,[1]名簿掲載情報!A:M,11),2))</f>
        <v>2級</v>
      </c>
      <c r="E9" s="8" t="str">
        <f>IF(A9="","",VLOOKUP(A9,[1]名簿掲載情報!A:M,12))</f>
        <v>広島県知事登録　
第　14382　号</v>
      </c>
      <c r="F9" s="8" t="str">
        <f>IF(A9="","",VLOOKUP(A9,[1]名簿掲載情報!A:M,6))</f>
        <v>河相建設株式会社設計部</v>
      </c>
      <c r="G9" s="8" t="str">
        <f>IF(A9="","",VLOOKUP(A9,[1]名簿掲載情報!A:M,7))</f>
        <v>福山市沖野上町一丁目12番6号</v>
      </c>
      <c r="H9" s="8" t="str">
        <f>IF(A9="","",VLOOKUP(A9,[1]名簿掲載情報!A:M,8))</f>
        <v>（084）922-5377</v>
      </c>
      <c r="I9" s="8" t="str">
        <f>IF(A9="","",VLOOKUP(A9,[1]名簿掲載情報!A:M,9))</f>
        <v>（084）931-0285</v>
      </c>
    </row>
    <row r="10" spans="1:9" ht="30" customHeight="1" x14ac:dyDescent="0.2">
      <c r="A10" s="7">
        <f>IF(COUNTA([1]名簿掲載情報!$A$18:$A$981)&lt;=A9,"",A9+1)</f>
        <v>7</v>
      </c>
      <c r="B10" s="8" t="str">
        <f>IF(A10="","",VLOOKUP(A10,[1]名簿掲載情報!A:M,4))</f>
        <v>23－20</v>
      </c>
      <c r="C10" s="8" t="str">
        <f>IF(A10="","",VLOOKUP(A10,[1]名簿掲載情報!A:M,5))</f>
        <v>礒田　和好</v>
      </c>
      <c r="D10" s="8" t="str">
        <f>IF(A10="","",LEFT(VLOOKUP(A10,[1]名簿掲載情報!A:M,11),2))</f>
        <v>1級</v>
      </c>
      <c r="E10" s="8" t="str">
        <f>IF(A10="","",VLOOKUP(A10,[1]名簿掲載情報!A:M,12))</f>
        <v>大臣登録　
第　157668　号</v>
      </c>
      <c r="F10" s="8" t="str">
        <f>IF(A10="","",VLOOKUP(A10,[1]名簿掲載情報!A:M,6))</f>
        <v>旭ハウス工業株式会社一級建築士事務所</v>
      </c>
      <c r="G10" s="8" t="str">
        <f>IF(A10="","",VLOOKUP(A10,[1]名簿掲載情報!A:M,7))</f>
        <v>福山市千田町三丁目5番10号</v>
      </c>
      <c r="H10" s="8" t="str">
        <f>IF(A10="","",VLOOKUP(A10,[1]名簿掲載情報!A:M,8))</f>
        <v>（084）955-1161</v>
      </c>
      <c r="I10" s="8" t="str">
        <f>IF(A10="","",VLOOKUP(A10,[1]名簿掲載情報!A:M,9))</f>
        <v>（084）955-4089</v>
      </c>
    </row>
    <row r="11" spans="1:9" ht="30" customHeight="1" x14ac:dyDescent="0.2">
      <c r="A11" s="7">
        <f>IF(COUNTA([1]名簿掲載情報!$A$18:$A$981)&lt;=A10,"",A10+1)</f>
        <v>8</v>
      </c>
      <c r="B11" s="8" t="str">
        <f>IF(A11="","",VLOOKUP(A11,[1]名簿掲載情報!A:M,4))</f>
        <v>23－22</v>
      </c>
      <c r="C11" s="8" t="str">
        <f>IF(A11="","",VLOOKUP(A11,[1]名簿掲載情報!A:M,5))</f>
        <v>河相　隆義</v>
      </c>
      <c r="D11" s="8" t="str">
        <f>IF(A11="","",LEFT(VLOOKUP(A11,[1]名簿掲載情報!A:M,11),2))</f>
        <v>2級</v>
      </c>
      <c r="E11" s="8" t="str">
        <f>IF(A11="","",VLOOKUP(A11,[1]名簿掲載情報!A:M,12))</f>
        <v>千葉県知事登録　
第　6566　号</v>
      </c>
      <c r="F11" s="8" t="str">
        <f>IF(A11="","",VLOOKUP(A11,[1]名簿掲載情報!A:M,6))</f>
        <v>河相建設株式会社設計部</v>
      </c>
      <c r="G11" s="8" t="str">
        <f>IF(A11="","",VLOOKUP(A11,[1]名簿掲載情報!A:M,7))</f>
        <v>福山市沖野上町一丁目12番6号</v>
      </c>
      <c r="H11" s="8" t="str">
        <f>IF(A11="","",VLOOKUP(A11,[1]名簿掲載情報!A:M,8))</f>
        <v>（084）922-5377</v>
      </c>
      <c r="I11" s="8" t="str">
        <f>IF(A11="","",VLOOKUP(A11,[1]名簿掲載情報!A:M,9))</f>
        <v>（084）931-0285</v>
      </c>
    </row>
    <row r="12" spans="1:9" ht="30" customHeight="1" x14ac:dyDescent="0.2">
      <c r="A12" s="7">
        <f>IF(COUNTA([1]名簿掲載情報!$A$18:$A$981)&lt;=A11,"",A11+1)</f>
        <v>9</v>
      </c>
      <c r="B12" s="8" t="str">
        <f>IF(A12="","",VLOOKUP(A12,[1]名簿掲載情報!A:M,4))</f>
        <v>23－26</v>
      </c>
      <c r="C12" s="8" t="str">
        <f>IF(A12="","",VLOOKUP(A12,[1]名簿掲載情報!A:M,5))</f>
        <v>井上　明大</v>
      </c>
      <c r="D12" s="8" t="str">
        <f>IF(A12="","",LEFT(VLOOKUP(A12,[1]名簿掲載情報!A:M,11),2))</f>
        <v>2級</v>
      </c>
      <c r="E12" s="8" t="str">
        <f>IF(A12="","",VLOOKUP(A12,[1]名簿掲載情報!A:M,12))</f>
        <v>広島県知事登録　
第　15027　号</v>
      </c>
      <c r="F12" s="8" t="str">
        <f>IF(A12="","",VLOOKUP(A12,[1]名簿掲載情報!A:M,6))</f>
        <v>株式会社オキ一級建築士事務所</v>
      </c>
      <c r="G12" s="8" t="str">
        <f>IF(A12="","",VLOOKUP(A12,[1]名簿掲載情報!A:M,7))</f>
        <v>福山市南松永町一丁目16番13号</v>
      </c>
      <c r="H12" s="8" t="str">
        <f>IF(A12="","",VLOOKUP(A12,[1]名簿掲載情報!A:M,8))</f>
        <v>（084）933-3177</v>
      </c>
      <c r="I12" s="8" t="str">
        <f>IF(A12="","",VLOOKUP(A12,[1]名簿掲載情報!A:M,9))</f>
        <v>（084）934-5991</v>
      </c>
    </row>
    <row r="13" spans="1:9" ht="30" customHeight="1" x14ac:dyDescent="0.2">
      <c r="A13" s="7">
        <f>IF(COUNTA([1]名簿掲載情報!$A$18:$A$981)&lt;=A12,"",A12+1)</f>
        <v>10</v>
      </c>
      <c r="B13" s="8" t="str">
        <f>IF(A13="","",VLOOKUP(A13,[1]名簿掲載情報!A:M,4))</f>
        <v>23－33</v>
      </c>
      <c r="C13" s="8" t="str">
        <f>IF(A13="","",VLOOKUP(A13,[1]名簿掲載情報!A:M,5))</f>
        <v>川口　洋平</v>
      </c>
      <c r="D13" s="8" t="str">
        <f>IF(A13="","",LEFT(VLOOKUP(A13,[1]名簿掲載情報!A:M,11),2))</f>
        <v>1級</v>
      </c>
      <c r="E13" s="8" t="str">
        <f>IF(A13="","",VLOOKUP(A13,[1]名簿掲載情報!A:M,12))</f>
        <v>大臣登録　
第　180783　号</v>
      </c>
      <c r="F13" s="8" t="str">
        <f>IF(A13="","",VLOOKUP(A13,[1]名簿掲載情報!A:M,6))</f>
        <v>有限会社リニューアル仁設計事務所</v>
      </c>
      <c r="G13" s="8" t="str">
        <f>IF(A13="","",VLOOKUP(A13,[1]名簿掲載情報!A:M,7))</f>
        <v>福山市東深津町三丁目12番10号</v>
      </c>
      <c r="H13" s="8" t="str">
        <f>IF(A13="","",VLOOKUP(A13,[1]名簿掲載情報!A:M,8))</f>
        <v>（084）973-6245</v>
      </c>
      <c r="I13" s="8" t="str">
        <f>IF(A13="","",VLOOKUP(A13,[1]名簿掲載情報!A:M,9))</f>
        <v>（084）973-6235</v>
      </c>
    </row>
    <row r="14" spans="1:9" ht="30" customHeight="1" x14ac:dyDescent="0.2">
      <c r="A14" s="7">
        <f>IF(COUNTA([1]名簿掲載情報!$A$18:$A$981)&lt;=A13,"",A13+1)</f>
        <v>11</v>
      </c>
      <c r="B14" s="8" t="str">
        <f>IF(A14="","",VLOOKUP(A14,[1]名簿掲載情報!A:M,4))</f>
        <v>23－55</v>
      </c>
      <c r="C14" s="8" t="str">
        <f>IF(A14="","",VLOOKUP(A14,[1]名簿掲載情報!A:M,5))</f>
        <v>妹尾　良則</v>
      </c>
      <c r="D14" s="8" t="str">
        <f>IF(A14="","",LEFT(VLOOKUP(A14,[1]名簿掲載情報!A:M,11),2))</f>
        <v>1級</v>
      </c>
      <c r="E14" s="8" t="str">
        <f>IF(A14="","",VLOOKUP(A14,[1]名簿掲載情報!A:M,12))</f>
        <v>大臣登録　
第　157726　号</v>
      </c>
      <c r="F14" s="8" t="str">
        <f>IF(A14="","",VLOOKUP(A14,[1]名簿掲載情報!A:M,6))</f>
        <v>有限会社真組一級建築士事務所</v>
      </c>
      <c r="G14" s="8" t="str">
        <f>IF(A14="","",VLOOKUP(A14,[1]名簿掲載情報!A:M,7))</f>
        <v>福山市本郷町1377番地</v>
      </c>
      <c r="H14" s="8" t="str">
        <f>IF(A14="","",VLOOKUP(A14,[1]名簿掲載情報!A:M,8))</f>
        <v>（084）936-1428</v>
      </c>
      <c r="I14" s="8" t="str">
        <f>IF(A14="","",VLOOKUP(A14,[1]名簿掲載情報!A:M,9))</f>
        <v>（084）936-0713</v>
      </c>
    </row>
    <row r="15" spans="1:9" ht="30" customHeight="1" x14ac:dyDescent="0.2">
      <c r="A15" s="7">
        <f>IF(COUNTA([1]名簿掲載情報!$A$18:$A$981)&lt;=A14,"",A14+1)</f>
        <v>12</v>
      </c>
      <c r="B15" s="8" t="str">
        <f>IF(A15="","",VLOOKUP(A15,[1]名簿掲載情報!A:M,4))</f>
        <v>23－57</v>
      </c>
      <c r="C15" s="8" t="str">
        <f>IF(A15="","",VLOOKUP(A15,[1]名簿掲載情報!A:M,5))</f>
        <v>須藤　利弘</v>
      </c>
      <c r="D15" s="8" t="str">
        <f>IF(A15="","",LEFT(VLOOKUP(A15,[1]名簿掲載情報!A:M,11),2))</f>
        <v>2級</v>
      </c>
      <c r="E15" s="8" t="str">
        <f>IF(A15="","",VLOOKUP(A15,[1]名簿掲載情報!A:M,12))</f>
        <v>広島県知事登録　
第　11556　号</v>
      </c>
      <c r="F15" s="8" t="str">
        <f>IF(A15="","",VLOOKUP(A15,[1]名簿掲載情報!A:M,6))</f>
        <v>須藤工務店設計事務所</v>
      </c>
      <c r="G15" s="8" t="str">
        <f>IF(A15="","",VLOOKUP(A15,[1]名簿掲載情報!A:M,7))</f>
        <v>福山市千田町大字千田3159-2</v>
      </c>
      <c r="H15" s="8" t="str">
        <f>IF(A15="","",VLOOKUP(A15,[1]名簿掲載情報!A:M,8))</f>
        <v>（084）955-5557</v>
      </c>
      <c r="I15" s="8" t="str">
        <f>IF(A15="","",VLOOKUP(A15,[1]名簿掲載情報!A:M,9))</f>
        <v>（084）955-5654</v>
      </c>
    </row>
    <row r="16" spans="1:9" ht="30" customHeight="1" x14ac:dyDescent="0.2">
      <c r="A16" s="7">
        <f>IF(COUNTA([1]名簿掲載情報!$A$18:$A$981)&lt;=A15,"",A15+1)</f>
        <v>13</v>
      </c>
      <c r="B16" s="8" t="str">
        <f>IF(A16="","",VLOOKUP(A16,[1]名簿掲載情報!A:M,4))</f>
        <v>22－71</v>
      </c>
      <c r="C16" s="8" t="str">
        <f>IF(A16="","",VLOOKUP(A16,[1]名簿掲載情報!A:M,5))</f>
        <v>渡邊　惠美子</v>
      </c>
      <c r="D16" s="8" t="str">
        <f>IF(A16="","",LEFT(VLOOKUP(A16,[1]名簿掲載情報!A:M,11),2))</f>
        <v>2級</v>
      </c>
      <c r="E16" s="8" t="str">
        <f>IF(A16="","",VLOOKUP(A16,[1]名簿掲載情報!A:M,12))</f>
        <v>広島県知事登録　
第　9917　号</v>
      </c>
      <c r="F16" s="8" t="str">
        <f>IF(A16="","",VLOOKUP(A16,[1]名簿掲載情報!A:M,6))</f>
        <v>企画・デザイン渡辺二級建築士事務所</v>
      </c>
      <c r="G16" s="8" t="str">
        <f>IF(A16="","",VLOOKUP(A16,[1]名簿掲載情報!A:M,7))</f>
        <v>福山市西桜町二丁目2番20号</v>
      </c>
      <c r="H16" s="8" t="str">
        <f>IF(A16="","",VLOOKUP(A16,[1]名簿掲載情報!A:M,8))</f>
        <v>（084）925-0469</v>
      </c>
      <c r="I16" s="8" t="str">
        <f>IF(A16="","",VLOOKUP(A16,[1]名簿掲載情報!A:M,9))</f>
        <v>（084）926-5088</v>
      </c>
    </row>
    <row r="17" spans="1:9" ht="30" customHeight="1" x14ac:dyDescent="0.2">
      <c r="A17" s="7">
        <f>IF(COUNTA([1]名簿掲載情報!$A$18:$A$981)&lt;=A16,"",A16+1)</f>
        <v>14</v>
      </c>
      <c r="B17" s="8" t="str">
        <f>IF(A17="","",VLOOKUP(A17,[1]名簿掲載情報!A:M,4))</f>
        <v>23－74</v>
      </c>
      <c r="C17" s="8" t="str">
        <f>IF(A17="","",VLOOKUP(A17,[1]名簿掲載情報!A:M,5))</f>
        <v>檀上　孝二</v>
      </c>
      <c r="D17" s="8" t="str">
        <f>IF(A17="","",LEFT(VLOOKUP(A17,[1]名簿掲載情報!A:M,11),2))</f>
        <v>1級</v>
      </c>
      <c r="E17" s="8" t="str">
        <f>IF(A17="","",VLOOKUP(A17,[1]名簿掲載情報!A:M,12))</f>
        <v>大臣登録　
第　196529　号</v>
      </c>
      <c r="F17" s="8" t="str">
        <f>IF(A17="","",VLOOKUP(A17,[1]名簿掲載情報!A:M,6))</f>
        <v>檀上建築設計事務所</v>
      </c>
      <c r="G17" s="8" t="str">
        <f>IF(A17="","",VLOOKUP(A17,[1]名簿掲載情報!A:M,7))</f>
        <v>福山市柳津町一丁目2番33号</v>
      </c>
      <c r="H17" s="8" t="str">
        <f>IF(A17="","",VLOOKUP(A17,[1]名簿掲載情報!A:M,8))</f>
        <v>（084）930-0203</v>
      </c>
      <c r="I17" s="8" t="str">
        <f>IF(A17="","",VLOOKUP(A17,[1]名簿掲載情報!A:M,9))</f>
        <v>電話問合せ</v>
      </c>
    </row>
    <row r="18" spans="1:9" ht="30" customHeight="1" x14ac:dyDescent="0.2">
      <c r="A18" s="7">
        <f>IF(COUNTA([1]名簿掲載情報!$A$18:$A$981)&lt;=A17,"",A17+1)</f>
        <v>15</v>
      </c>
      <c r="B18" s="8" t="str">
        <f>IF(A18="","",VLOOKUP(A18,[1]名簿掲載情報!A:M,4))</f>
        <v>23－75</v>
      </c>
      <c r="C18" s="8" t="str">
        <f>IF(A18="","",VLOOKUP(A18,[1]名簿掲載情報!A:M,5))</f>
        <v>津島　孝子</v>
      </c>
      <c r="D18" s="8" t="str">
        <f>IF(A18="","",LEFT(VLOOKUP(A18,[1]名簿掲載情報!A:M,11),2))</f>
        <v>2級</v>
      </c>
      <c r="E18" s="8" t="str">
        <f>IF(A18="","",VLOOKUP(A18,[1]名簿掲載情報!A:M,12))</f>
        <v>広島県知事登録　
第　16349　号</v>
      </c>
      <c r="F18" s="8" t="str">
        <f>IF(A18="","",VLOOKUP(A18,[1]名簿掲載情報!A:M,6))</f>
        <v>デザイン工房カモ</v>
      </c>
      <c r="G18" s="8" t="str">
        <f>IF(A18="","",VLOOKUP(A18,[1]名簿掲載情報!A:M,7))</f>
        <v>福山市加茂町中野二丁目80番地</v>
      </c>
      <c r="H18" s="8" t="str">
        <f>IF(A18="","",VLOOKUP(A18,[1]名簿掲載情報!A:M,8))</f>
        <v>（084）972-6361</v>
      </c>
      <c r="I18" s="8" t="str">
        <f>IF(A18="","",VLOOKUP(A18,[1]名簿掲載情報!A:M,9))</f>
        <v>（084）972-7038</v>
      </c>
    </row>
    <row r="19" spans="1:9" ht="30" customHeight="1" x14ac:dyDescent="0.2">
      <c r="A19" s="7">
        <f>IF(COUNTA([1]名簿掲載情報!$A$18:$A$981)&lt;=A18,"",A18+1)</f>
        <v>16</v>
      </c>
      <c r="B19" s="8" t="str">
        <f>IF(A19="","",VLOOKUP(A19,[1]名簿掲載情報!A:M,4))</f>
        <v>23－80</v>
      </c>
      <c r="C19" s="8" t="str">
        <f>IF(A19="","",VLOOKUP(A19,[1]名簿掲載情報!A:M,5))</f>
        <v>波間　隆生</v>
      </c>
      <c r="D19" s="8" t="str">
        <f>IF(A19="","",LEFT(VLOOKUP(A19,[1]名簿掲載情報!A:M,11),2))</f>
        <v>1級</v>
      </c>
      <c r="E19" s="8" t="str">
        <f>IF(A19="","",VLOOKUP(A19,[1]名簿掲載情報!A:M,12))</f>
        <v>大臣登録　
第　86538　号</v>
      </c>
      <c r="F19" s="8" t="str">
        <f>IF(A19="","",VLOOKUP(A19,[1]名簿掲載情報!A:M,6))</f>
        <v>波間建築設計事務所</v>
      </c>
      <c r="G19" s="8" t="str">
        <f>IF(A19="","",VLOOKUP(A19,[1]名簿掲載情報!A:M,7))</f>
        <v>福山市瀬戸町地頭分32-1-105</v>
      </c>
      <c r="H19" s="8" t="str">
        <f>IF(A19="","",VLOOKUP(A19,[1]名簿掲載情報!A:M,8))</f>
        <v>（084）951-8639</v>
      </c>
      <c r="I19" s="8" t="str">
        <f>IF(A19="","",VLOOKUP(A19,[1]名簿掲載情報!A:M,9))</f>
        <v>（084）951-8639</v>
      </c>
    </row>
    <row r="20" spans="1:9" ht="30" customHeight="1" x14ac:dyDescent="0.2">
      <c r="A20" s="7">
        <f>IF(COUNTA([1]名簿掲載情報!$A$18:$A$981)&lt;=A19,"",A19+1)</f>
        <v>17</v>
      </c>
      <c r="B20" s="8" t="str">
        <f>IF(A20="","",VLOOKUP(A20,[1]名簿掲載情報!A:M,4))</f>
        <v>23－83</v>
      </c>
      <c r="C20" s="8" t="str">
        <f>IF(A20="","",VLOOKUP(A20,[1]名簿掲載情報!A:M,5))</f>
        <v>中重　俊彦</v>
      </c>
      <c r="D20" s="8" t="str">
        <f>IF(A20="","",LEFT(VLOOKUP(A20,[1]名簿掲載情報!A:M,11),2))</f>
        <v>1級</v>
      </c>
      <c r="E20" s="8" t="str">
        <f>IF(A20="","",VLOOKUP(A20,[1]名簿掲載情報!A:M,12))</f>
        <v>大臣登録　
第　139686　号</v>
      </c>
      <c r="F20" s="8" t="str">
        <f>IF(A20="","",VLOOKUP(A20,[1]名簿掲載情報!A:M,6))</f>
        <v>住環境コンサルタント有限会社一級建築士事務所</v>
      </c>
      <c r="G20" s="8" t="str">
        <f>IF(A20="","",VLOOKUP(A20,[1]名簿掲載情報!A:M,7))</f>
        <v>福山市青葉台三丁目6番21号</v>
      </c>
      <c r="H20" s="8" t="str">
        <f>IF(A20="","",VLOOKUP(A20,[1]名簿掲載情報!A:M,8))</f>
        <v>（084）948-2305</v>
      </c>
      <c r="I20" s="8" t="str">
        <f>IF(A20="","",VLOOKUP(A20,[1]名簿掲載情報!A:M,9))</f>
        <v>（084）948-2389</v>
      </c>
    </row>
    <row r="21" spans="1:9" ht="30" customHeight="1" x14ac:dyDescent="0.2">
      <c r="A21" s="7">
        <f>IF(COUNTA([1]名簿掲載情報!$A$18:$A$981)&lt;=A20,"",A20+1)</f>
        <v>18</v>
      </c>
      <c r="B21" s="8" t="str">
        <f>IF(A21="","",VLOOKUP(A21,[1]名簿掲載情報!A:M,4))</f>
        <v>23－84</v>
      </c>
      <c r="C21" s="8" t="str">
        <f>IF(A21="","",VLOOKUP(A21,[1]名簿掲載情報!A:M,5))</f>
        <v>坂本　邦雄</v>
      </c>
      <c r="D21" s="8" t="str">
        <f>IF(A21="","",LEFT(VLOOKUP(A21,[1]名簿掲載情報!A:M,11),2))</f>
        <v>1級</v>
      </c>
      <c r="E21" s="8" t="str">
        <f>IF(A21="","",VLOOKUP(A21,[1]名簿掲載情報!A:M,12))</f>
        <v>大臣登録　
第　225046　号</v>
      </c>
      <c r="F21" s="8" t="str">
        <f>IF(A21="","",VLOOKUP(A21,[1]名簿掲載情報!A:M,6))</f>
        <v>坂本建築設計事務所</v>
      </c>
      <c r="G21" s="8" t="str">
        <f>IF(A21="","",VLOOKUP(A21,[1]名簿掲載情報!A:M,7))</f>
        <v>福山市神辺町字十九軒屋257</v>
      </c>
      <c r="H21" s="8" t="str">
        <f>IF(A21="","",VLOOKUP(A21,[1]名簿掲載情報!A:M,8))</f>
        <v>（084）962-0141</v>
      </c>
      <c r="I21" s="8" t="str">
        <f>IF(A21="","",VLOOKUP(A21,[1]名簿掲載情報!A:M,9))</f>
        <v>（084）962-0141</v>
      </c>
    </row>
    <row r="22" spans="1:9" ht="30" customHeight="1" x14ac:dyDescent="0.2">
      <c r="A22" s="7">
        <f>IF(COUNTA([1]名簿掲載情報!$A$18:$A$981)&lt;=A21,"",A21+1)</f>
        <v>19</v>
      </c>
      <c r="B22" s="8" t="str">
        <f>IF(A22="","",VLOOKUP(A22,[1]名簿掲載情報!A:M,4))</f>
        <v>23－86</v>
      </c>
      <c r="C22" s="8" t="str">
        <f>IF(A22="","",VLOOKUP(A22,[1]名簿掲載情報!A:M,5))</f>
        <v>竹縄　隆則</v>
      </c>
      <c r="D22" s="8" t="str">
        <f>IF(A22="","",LEFT(VLOOKUP(A22,[1]名簿掲載情報!A:M,11),2))</f>
        <v>1級</v>
      </c>
      <c r="E22" s="8" t="str">
        <f>IF(A22="","",VLOOKUP(A22,[1]名簿掲載情報!A:M,12))</f>
        <v>大臣登録　
第　149875　号</v>
      </c>
      <c r="F22" s="8" t="str">
        <f>IF(A22="","",VLOOKUP(A22,[1]名簿掲載情報!A:M,6))</f>
        <v>竹縄建築設計事務所</v>
      </c>
      <c r="G22" s="8" t="str">
        <f>IF(A22="","",VLOOKUP(A22,[1]名簿掲載情報!A:M,7))</f>
        <v>福山市御幸町中津原2000-3</v>
      </c>
      <c r="H22" s="8" t="str">
        <f>IF(A22="","",VLOOKUP(A22,[1]名簿掲載情報!A:M,8))</f>
        <v>（090）8715-1501</v>
      </c>
      <c r="I22" s="8" t="str">
        <f>IF(A22="","",VLOOKUP(A22,[1]名簿掲載情報!A:M,9))</f>
        <v>（084）955-0014</v>
      </c>
    </row>
    <row r="23" spans="1:9" ht="30" customHeight="1" x14ac:dyDescent="0.2">
      <c r="A23" s="7">
        <f>IF(COUNTA([1]名簿掲載情報!$A$18:$A$981)&lt;=A22,"",A22+1)</f>
        <v>20</v>
      </c>
      <c r="B23" s="8" t="str">
        <f>IF(A23="","",VLOOKUP(A23,[1]名簿掲載情報!A:M,4))</f>
        <v>23－87</v>
      </c>
      <c r="C23" s="8" t="str">
        <f>IF(A23="","",VLOOKUP(A23,[1]名簿掲載情報!A:M,5))</f>
        <v>開地　昌則</v>
      </c>
      <c r="D23" s="8" t="str">
        <f>IF(A23="","",LEFT(VLOOKUP(A23,[1]名簿掲載情報!A:M,11),2))</f>
        <v>1級</v>
      </c>
      <c r="E23" s="8" t="str">
        <f>IF(A23="","",VLOOKUP(A23,[1]名簿掲載情報!A:M,12))</f>
        <v>大臣登録　
第　151618　号</v>
      </c>
      <c r="F23" s="8" t="str">
        <f>IF(A23="","",VLOOKUP(A23,[1]名簿掲載情報!A:M,6))</f>
        <v>ヴァン設計工房</v>
      </c>
      <c r="G23" s="8" t="str">
        <f>IF(A23="","",VLOOKUP(A23,[1]名簿掲載情報!A:M,7))</f>
        <v>福山市蔵王町3357-6</v>
      </c>
      <c r="H23" s="8" t="str">
        <f>IF(A23="","",VLOOKUP(A23,[1]名簿掲載情報!A:M,8))</f>
        <v>（084）941-9734</v>
      </c>
      <c r="I23" s="8" t="str">
        <f>IF(A23="","",VLOOKUP(A23,[1]名簿掲載情報!A:M,9))</f>
        <v>-</v>
      </c>
    </row>
    <row r="24" spans="1:9" ht="30" customHeight="1" x14ac:dyDescent="0.2">
      <c r="A24" s="7">
        <f>IF(COUNTA([1]名簿掲載情報!$A$18:$A$981)&lt;=A23,"",A23+1)</f>
        <v>21</v>
      </c>
      <c r="B24" s="8" t="str">
        <f>IF(A24="","",VLOOKUP(A24,[1]名簿掲載情報!A:M,4))</f>
        <v>23－88</v>
      </c>
      <c r="C24" s="8" t="str">
        <f>IF(A24="","",VLOOKUP(A24,[1]名簿掲載情報!A:M,5))</f>
        <v>森　一高</v>
      </c>
      <c r="D24" s="8" t="str">
        <f>IF(A24="","",LEFT(VLOOKUP(A24,[1]名簿掲載情報!A:M,11),2))</f>
        <v>2級</v>
      </c>
      <c r="E24" s="8" t="str">
        <f>IF(A24="","",VLOOKUP(A24,[1]名簿掲載情報!A:M,12))</f>
        <v>広島県知事登録　
第　16271　号</v>
      </c>
      <c r="F24" s="8" t="str">
        <f>IF(A24="","",VLOOKUP(A24,[1]名簿掲載情報!A:M,6))</f>
        <v>さくら建設株式会社引野営業所一級建築士事務所</v>
      </c>
      <c r="G24" s="8" t="str">
        <f>IF(A24="","",VLOOKUP(A24,[1]名簿掲載情報!A:M,7))</f>
        <v>福山市引野町北二丁目4番14号</v>
      </c>
      <c r="H24" s="8" t="str">
        <f>IF(A24="","",VLOOKUP(A24,[1]名簿掲載情報!A:M,8))</f>
        <v>（084）943-1757</v>
      </c>
      <c r="I24" s="8" t="str">
        <f>IF(A24="","",VLOOKUP(A24,[1]名簿掲載情報!A:M,9))</f>
        <v>（084）945-9188</v>
      </c>
    </row>
    <row r="25" spans="1:9" ht="30" customHeight="1" x14ac:dyDescent="0.2">
      <c r="A25" s="7">
        <f>IF(COUNTA([1]名簿掲載情報!$A$18:$A$981)&lt;=A24,"",A24+1)</f>
        <v>22</v>
      </c>
      <c r="B25" s="8" t="str">
        <f>IF(A25="","",VLOOKUP(A25,[1]名簿掲載情報!A:M,4))</f>
        <v>23－90</v>
      </c>
      <c r="C25" s="8" t="str">
        <f>IF(A25="","",VLOOKUP(A25,[1]名簿掲載情報!A:M,5))</f>
        <v>元廣　清志</v>
      </c>
      <c r="D25" s="8" t="str">
        <f>IF(A25="","",LEFT(VLOOKUP(A25,[1]名簿掲載情報!A:M,11),2))</f>
        <v>1級</v>
      </c>
      <c r="E25" s="8" t="str">
        <f>IF(A25="","",VLOOKUP(A25,[1]名簿掲載情報!A:M,12))</f>
        <v>大臣登録　
第　85366　号</v>
      </c>
      <c r="F25" s="8" t="str">
        <f>IF(A25="","",VLOOKUP(A25,[1]名簿掲載情報!A:M,6))</f>
        <v>有限会社元廣建築設計事務所</v>
      </c>
      <c r="G25" s="8" t="str">
        <f>IF(A25="","",VLOOKUP(A25,[1]名簿掲載情報!A:M,7))</f>
        <v>尾道市西御所町6番15号</v>
      </c>
      <c r="H25" s="8" t="str">
        <f>IF(A25="","",VLOOKUP(A25,[1]名簿掲載情報!A:M,8))</f>
        <v>（0848）23-5300</v>
      </c>
      <c r="I25" s="8" t="str">
        <f>IF(A25="","",VLOOKUP(A25,[1]名簿掲載情報!A:M,9))</f>
        <v>（0848）23-8499</v>
      </c>
    </row>
    <row r="26" spans="1:9" ht="30" customHeight="1" x14ac:dyDescent="0.2">
      <c r="A26" s="7">
        <f>IF(COUNTA([1]名簿掲載情報!$A$18:$A$981)&lt;=A25,"",A25+1)</f>
        <v>23</v>
      </c>
      <c r="B26" s="8" t="str">
        <f>IF(A26="","",VLOOKUP(A26,[1]名簿掲載情報!A:M,4))</f>
        <v>23－91</v>
      </c>
      <c r="C26" s="8" t="str">
        <f>IF(A26="","",VLOOKUP(A26,[1]名簿掲載情報!A:M,5))</f>
        <v>元廣　匡伸</v>
      </c>
      <c r="D26" s="8" t="str">
        <f>IF(A26="","",LEFT(VLOOKUP(A26,[1]名簿掲載情報!A:M,11),2))</f>
        <v>1級</v>
      </c>
      <c r="E26" s="8" t="str">
        <f>IF(A26="","",VLOOKUP(A26,[1]名簿掲載情報!A:M,12))</f>
        <v>大臣登録　
第　223245　号</v>
      </c>
      <c r="F26" s="8" t="str">
        <f>IF(A26="","",VLOOKUP(A26,[1]名簿掲載情報!A:M,6))</f>
        <v>有限会社元廣建築設計事務所</v>
      </c>
      <c r="G26" s="8" t="str">
        <f>IF(A26="","",VLOOKUP(A26,[1]名簿掲載情報!A:M,7))</f>
        <v>尾道市西御所町6番15号</v>
      </c>
      <c r="H26" s="8" t="str">
        <f>IF(A26="","",VLOOKUP(A26,[1]名簿掲載情報!A:M,8))</f>
        <v>（0848）23-5300</v>
      </c>
      <c r="I26" s="8" t="str">
        <f>IF(A26="","",VLOOKUP(A26,[1]名簿掲載情報!A:M,9))</f>
        <v>（0848）23-8499</v>
      </c>
    </row>
    <row r="27" spans="1:9" ht="30" customHeight="1" x14ac:dyDescent="0.2">
      <c r="A27" s="7">
        <f>IF(COUNTA([1]名簿掲載情報!$A$18:$A$981)&lt;=A26,"",A26+1)</f>
        <v>24</v>
      </c>
      <c r="B27" s="8" t="str">
        <f>IF(A27="","",VLOOKUP(A27,[1]名簿掲載情報!A:M,4))</f>
        <v>23－92</v>
      </c>
      <c r="C27" s="8" t="str">
        <f>IF(A27="","",VLOOKUP(A27,[1]名簿掲載情報!A:M,5))</f>
        <v>山野　靖子</v>
      </c>
      <c r="D27" s="8" t="str">
        <f>IF(A27="","",LEFT(VLOOKUP(A27,[1]名簿掲載情報!A:M,11),2))</f>
        <v>1級</v>
      </c>
      <c r="E27" s="8" t="str">
        <f>IF(A27="","",VLOOKUP(A27,[1]名簿掲載情報!A:M,12))</f>
        <v>大臣登録　
第　283210　号</v>
      </c>
      <c r="F27" s="8" t="str">
        <f>IF(A27="","",VLOOKUP(A27,[1]名簿掲載情報!A:M,6))</f>
        <v>有限会社元廣建築設計事務所</v>
      </c>
      <c r="G27" s="8" t="str">
        <f>IF(A27="","",VLOOKUP(A27,[1]名簿掲載情報!A:M,7))</f>
        <v>尾道市西御所町6番15号</v>
      </c>
      <c r="H27" s="8" t="str">
        <f>IF(A27="","",VLOOKUP(A27,[1]名簿掲載情報!A:M,8))</f>
        <v>（0848）23-5300</v>
      </c>
      <c r="I27" s="8" t="str">
        <f>IF(A27="","",VLOOKUP(A27,[1]名簿掲載情報!A:M,9))</f>
        <v>（0848）23-8499</v>
      </c>
    </row>
    <row r="28" spans="1:9" ht="30" customHeight="1" x14ac:dyDescent="0.2">
      <c r="A28" s="7">
        <f>IF(COUNTA([1]名簿掲載情報!$A$18:$A$981)&lt;=A27,"",A27+1)</f>
        <v>25</v>
      </c>
      <c r="B28" s="8" t="str">
        <f>IF(A28="","",VLOOKUP(A28,[1]名簿掲載情報!A:M,4))</f>
        <v>23－98</v>
      </c>
      <c r="C28" s="8" t="str">
        <f>IF(A28="","",VLOOKUP(A28,[1]名簿掲載情報!A:M,5))</f>
        <v>三谷　良平</v>
      </c>
      <c r="D28" s="8" t="str">
        <f>IF(A28="","",LEFT(VLOOKUP(A28,[1]名簿掲載情報!A:M,11),2))</f>
        <v>2級</v>
      </c>
      <c r="E28" s="8" t="str">
        <f>IF(A28="","",VLOOKUP(A28,[1]名簿掲載情報!A:M,12))</f>
        <v>広島県知事登録　
第　16831　号</v>
      </c>
      <c r="F28" s="8" t="str">
        <f>IF(A28="","",VLOOKUP(A28,[1]名簿掲載情報!A:M,6))</f>
        <v>三谷産業株式会社二級建築士事務所</v>
      </c>
      <c r="G28" s="8" t="str">
        <f>IF(A28="","",VLOOKUP(A28,[1]名簿掲載情報!A:M,7))</f>
        <v>福山市沼隈町大字草深2785番地の249</v>
      </c>
      <c r="H28" s="8" t="str">
        <f>IF(A28="","",VLOOKUP(A28,[1]名簿掲載情報!A:M,8))</f>
        <v>（084）987-3031</v>
      </c>
      <c r="I28" s="8" t="str">
        <f>IF(A28="","",VLOOKUP(A28,[1]名簿掲載情報!A:M,9))</f>
        <v>（084）987-2637</v>
      </c>
    </row>
    <row r="29" spans="1:9" ht="30" customHeight="1" x14ac:dyDescent="0.2">
      <c r="A29" s="7">
        <f>IF(COUNTA([1]名簿掲載情報!$A$18:$A$981)&lt;=A28,"",A28+1)</f>
        <v>26</v>
      </c>
      <c r="B29" s="8" t="str">
        <f>IF(A29="","",VLOOKUP(A29,[1]名簿掲載情報!A:M,4))</f>
        <v>23－99</v>
      </c>
      <c r="C29" s="8" t="str">
        <f>IF(A29="","",VLOOKUP(A29,[1]名簿掲載情報!A:M,5))</f>
        <v>古川　雄士</v>
      </c>
      <c r="D29" s="8" t="str">
        <f>IF(A29="","",LEFT(VLOOKUP(A29,[1]名簿掲載情報!A:M,11),2))</f>
        <v>2級</v>
      </c>
      <c r="E29" s="8" t="str">
        <f>IF(A29="","",VLOOKUP(A29,[1]名簿掲載情報!A:M,12))</f>
        <v>広島県知事登録　
第　16480　号</v>
      </c>
      <c r="F29" s="8" t="str">
        <f>IF(A29="","",VLOOKUP(A29,[1]名簿掲載情報!A:M,6))</f>
        <v>株式会社古川二級建築士事務所</v>
      </c>
      <c r="G29" s="8" t="str">
        <f>IF(A29="","",VLOOKUP(A29,[1]名簿掲載情報!A:M,7))</f>
        <v>福山市駅家町法成寺16-6</v>
      </c>
      <c r="H29" s="8" t="str">
        <f>IF(A29="","",VLOOKUP(A29,[1]名簿掲載情報!A:M,8))</f>
        <v>（084）972-6124</v>
      </c>
      <c r="I29" s="8" t="str">
        <f>IF(A29="","",VLOOKUP(A29,[1]名簿掲載情報!A:M,9))</f>
        <v>（084）972-5523</v>
      </c>
    </row>
    <row r="30" spans="1:9" ht="30" customHeight="1" x14ac:dyDescent="0.2">
      <c r="A30" s="7">
        <f>IF(COUNTA([1]名簿掲載情報!$A$18:$A$981)&lt;=A29,"",A29+1)</f>
        <v>27</v>
      </c>
      <c r="B30" s="8" t="str">
        <f>IF(A30="","",VLOOKUP(A30,[1]名簿掲載情報!A:M,4))</f>
        <v>23－106</v>
      </c>
      <c r="C30" s="8" t="str">
        <f>IF(A30="","",VLOOKUP(A30,[1]名簿掲載情報!A:M,5))</f>
        <v>塚本　雅久</v>
      </c>
      <c r="D30" s="8" t="str">
        <f>IF(A30="","",LEFT(VLOOKUP(A30,[1]名簿掲載情報!A:M,11),2))</f>
        <v>1級</v>
      </c>
      <c r="E30" s="8" t="str">
        <f>IF(A30="","",VLOOKUP(A30,[1]名簿掲載情報!A:M,12))</f>
        <v>大臣登録　
第　305894　号</v>
      </c>
      <c r="F30" s="8" t="str">
        <f>IF(A30="","",VLOOKUP(A30,[1]名簿掲載情報!A:M,6))</f>
        <v>塚本雅久建築設計事務所</v>
      </c>
      <c r="G30" s="8" t="str">
        <f>IF(A30="","",VLOOKUP(A30,[1]名簿掲載情報!A:M,7))</f>
        <v>岡山県笠岡市金浦1338</v>
      </c>
      <c r="H30" s="8" t="str">
        <f>IF(A30="","",VLOOKUP(A30,[1]名簿掲載情報!A:M,8))</f>
        <v>（0865）69-6711</v>
      </c>
      <c r="I30" s="8" t="str">
        <f>IF(A30="","",VLOOKUP(A30,[1]名簿掲載情報!A:M,9))</f>
        <v>（0865）69-6771</v>
      </c>
    </row>
    <row r="31" spans="1:9" ht="30" customHeight="1" x14ac:dyDescent="0.2">
      <c r="A31" s="7">
        <f>IF(COUNTA([1]名簿掲載情報!$A$18:$A$981)&lt;=A30,"",A30+1)</f>
        <v>28</v>
      </c>
      <c r="B31" s="8" t="str">
        <f>IF(A31="","",VLOOKUP(A31,[1]名簿掲載情報!A:M,4))</f>
        <v>23－113</v>
      </c>
      <c r="C31" s="8" t="str">
        <f>IF(A31="","",VLOOKUP(A31,[1]名簿掲載情報!A:M,5))</f>
        <v>三町　武文</v>
      </c>
      <c r="D31" s="8" t="str">
        <f>IF(A31="","",LEFT(VLOOKUP(A31,[1]名簿掲載情報!A:M,11),2))</f>
        <v>1級</v>
      </c>
      <c r="E31" s="8" t="str">
        <f>IF(A31="","",VLOOKUP(A31,[1]名簿掲載情報!A:M,12))</f>
        <v>大臣登録　
第　236989　号</v>
      </c>
      <c r="F31" s="8" t="str">
        <f>IF(A31="","",VLOOKUP(A31,[1]名簿掲載情報!A:M,6))</f>
        <v>三町建築設計事務所</v>
      </c>
      <c r="G31" s="8" t="str">
        <f>IF(A31="","",VLOOKUP(A31,[1]名簿掲載情報!A:M,7))</f>
        <v>福山市神辺町大字新湯野24-13</v>
      </c>
      <c r="H31" s="8" t="str">
        <f>IF(A31="","",VLOOKUP(A31,[1]名簿掲載情報!A:M,8))</f>
        <v>（084）963-3680</v>
      </c>
      <c r="I31" s="8" t="str">
        <f>IF(A31="","",VLOOKUP(A31,[1]名簿掲載情報!A:M,9))</f>
        <v>（084）963-3685</v>
      </c>
    </row>
    <row r="32" spans="1:9" ht="30" customHeight="1" x14ac:dyDescent="0.2">
      <c r="A32" s="7">
        <f>IF(COUNTA([1]名簿掲載情報!$A$18:$A$981)&lt;=A31,"",A31+1)</f>
        <v>29</v>
      </c>
      <c r="B32" s="8" t="str">
        <f>IF(A32="","",VLOOKUP(A32,[1]名簿掲載情報!A:M,4))</f>
        <v>23－114</v>
      </c>
      <c r="C32" s="8" t="str">
        <f>IF(A32="","",VLOOKUP(A32,[1]名簿掲載情報!A:M,5))</f>
        <v>村上　福雄</v>
      </c>
      <c r="D32" s="8" t="str">
        <f>IF(A32="","",LEFT(VLOOKUP(A32,[1]名簿掲載情報!A:M,11),2))</f>
        <v>2級</v>
      </c>
      <c r="E32" s="8" t="str">
        <f>IF(A32="","",VLOOKUP(A32,[1]名簿掲載情報!A:M,12))</f>
        <v>広島県知事登録　
第　13858　号</v>
      </c>
      <c r="F32" s="8" t="str">
        <f>IF(A32="","",VLOOKUP(A32,[1]名簿掲載情報!A:M,6))</f>
        <v>大幸産業株式会社二級建築士事務所</v>
      </c>
      <c r="G32" s="8" t="str">
        <f>IF(A32="","",VLOOKUP(A32,[1]名簿掲載情報!A:M,7))</f>
        <v>福山市沼隈町大字上山南153-9</v>
      </c>
      <c r="H32" s="8" t="str">
        <f>IF(A32="","",VLOOKUP(A32,[1]名簿掲載情報!A:M,8))</f>
        <v>（084）988-0853</v>
      </c>
      <c r="I32" s="8" t="str">
        <f>IF(A32="","",VLOOKUP(A32,[1]名簿掲載情報!A:M,9))</f>
        <v>（084）967-5289</v>
      </c>
    </row>
    <row r="33" spans="1:9" ht="30" customHeight="1" x14ac:dyDescent="0.2">
      <c r="A33" s="7">
        <f>IF(COUNTA([1]名簿掲載情報!$A$18:$A$981)&lt;=A32,"",A32+1)</f>
        <v>30</v>
      </c>
      <c r="B33" s="8" t="str">
        <f>IF(A33="","",VLOOKUP(A33,[1]名簿掲載情報!A:M,4))</f>
        <v>23－116</v>
      </c>
      <c r="C33" s="8" t="str">
        <f>IF(A33="","",VLOOKUP(A33,[1]名簿掲載情報!A:M,5))</f>
        <v>檀上　謹吾</v>
      </c>
      <c r="D33" s="8" t="str">
        <f>IF(A33="","",LEFT(VLOOKUP(A33,[1]名簿掲載情報!A:M,11),2))</f>
        <v>1級</v>
      </c>
      <c r="E33" s="8" t="str">
        <f>IF(A33="","",VLOOKUP(A33,[1]名簿掲載情報!A:M,12))</f>
        <v>大臣登録　
第　203006　号</v>
      </c>
      <c r="F33" s="8" t="str">
        <f>IF(A33="","",VLOOKUP(A33,[1]名簿掲載情報!A:M,6))</f>
        <v>三島ホーム株式会社一級建築士事務所</v>
      </c>
      <c r="G33" s="8" t="str">
        <f>IF(A33="","",VLOOKUP(A33,[1]名簿掲載情報!A:M,7))</f>
        <v>福山市駅家町万能倉1295番1</v>
      </c>
      <c r="H33" s="8" t="str">
        <f>IF(A33="","",VLOOKUP(A33,[1]名簿掲載情報!A:M,8))</f>
        <v>（084）976-1536</v>
      </c>
      <c r="I33" s="8" t="str">
        <f>IF(A33="","",VLOOKUP(A33,[1]名簿掲載情報!A:M,9))</f>
        <v>（084）976-8889</v>
      </c>
    </row>
    <row r="34" spans="1:9" ht="30" customHeight="1" x14ac:dyDescent="0.2">
      <c r="A34" s="7">
        <f>IF(COUNTA([1]名簿掲載情報!$A$18:$A$981)&lt;=A33,"",A33+1)</f>
        <v>31</v>
      </c>
      <c r="B34" s="8" t="str">
        <f>IF(A34="","",VLOOKUP(A34,[1]名簿掲載情報!A:M,4))</f>
        <v>23－117</v>
      </c>
      <c r="C34" s="8" t="str">
        <f>IF(A34="","",VLOOKUP(A34,[1]名簿掲載情報!A:M,5))</f>
        <v>平川　堅治</v>
      </c>
      <c r="D34" s="8" t="str">
        <f>IF(A34="","",LEFT(VLOOKUP(A34,[1]名簿掲載情報!A:M,11),2))</f>
        <v>2級</v>
      </c>
      <c r="E34" s="8" t="str">
        <f>IF(A34="","",VLOOKUP(A34,[1]名簿掲載情報!A:M,12))</f>
        <v>広島県知事登録　
第　12668　号</v>
      </c>
      <c r="F34" s="8" t="str">
        <f>IF(A34="","",VLOOKUP(A34,[1]名簿掲載情報!A:M,6))</f>
        <v>三島ホーム株式会社一級建築士事務所</v>
      </c>
      <c r="G34" s="8" t="str">
        <f>IF(A34="","",VLOOKUP(A34,[1]名簿掲載情報!A:M,7))</f>
        <v>福山市駅家町万能倉1295番1</v>
      </c>
      <c r="H34" s="8" t="str">
        <f>IF(A34="","",VLOOKUP(A34,[1]名簿掲載情報!A:M,8))</f>
        <v>（084）976-1536</v>
      </c>
      <c r="I34" s="8" t="str">
        <f>IF(A34="","",VLOOKUP(A34,[1]名簿掲載情報!A:M,9))</f>
        <v>（084）976-8889</v>
      </c>
    </row>
    <row r="35" spans="1:9" ht="30" customHeight="1" x14ac:dyDescent="0.2">
      <c r="A35" s="7">
        <f>IF(COUNTA([1]名簿掲載情報!$A$18:$A$981)&lt;=A34,"",A34+1)</f>
        <v>32</v>
      </c>
      <c r="B35" s="8" t="str">
        <f>IF(A35="","",VLOOKUP(A35,[1]名簿掲載情報!A:M,4))</f>
        <v>23－118</v>
      </c>
      <c r="C35" s="8" t="str">
        <f>IF(A35="","",VLOOKUP(A35,[1]名簿掲載情報!A:M,5))</f>
        <v>佐藤　好則</v>
      </c>
      <c r="D35" s="8" t="str">
        <f>IF(A35="","",LEFT(VLOOKUP(A35,[1]名簿掲載情報!A:M,11),2))</f>
        <v>1級</v>
      </c>
      <c r="E35" s="8" t="str">
        <f>IF(A35="","",VLOOKUP(A35,[1]名簿掲載情報!A:M,12))</f>
        <v>大臣登録　
第　126452　号</v>
      </c>
      <c r="F35" s="8" t="str">
        <f>IF(A35="","",VLOOKUP(A35,[1]名簿掲載情報!A:M,6))</f>
        <v>有限会社エス・エー・エンジニアリング一級建築設計事務所</v>
      </c>
      <c r="G35" s="8" t="str">
        <f>IF(A35="","",VLOOKUP(A35,[1]名簿掲載情報!A:M,7))</f>
        <v>福山市金江町藁江470番地</v>
      </c>
      <c r="H35" s="8" t="str">
        <f>IF(A35="","",VLOOKUP(A35,[1]名簿掲載情報!A:M,8))</f>
        <v>（084）935-9801</v>
      </c>
      <c r="I35" s="8" t="str">
        <f>IF(A35="","",VLOOKUP(A35,[1]名簿掲載情報!A:M,9))</f>
        <v>（084）935-9804</v>
      </c>
    </row>
    <row r="36" spans="1:9" ht="30" customHeight="1" x14ac:dyDescent="0.2">
      <c r="A36" s="7">
        <f>IF(COUNTA([1]名簿掲載情報!$A$18:$A$981)&lt;=A35,"",A35+1)</f>
        <v>33</v>
      </c>
      <c r="B36" s="8" t="str">
        <f>IF(A36="","",VLOOKUP(A36,[1]名簿掲載情報!A:M,4))</f>
        <v>23－119</v>
      </c>
      <c r="C36" s="8" t="str">
        <f>IF(A36="","",VLOOKUP(A36,[1]名簿掲載情報!A:M,5))</f>
        <v>佐藤　雅信</v>
      </c>
      <c r="D36" s="8" t="str">
        <f>IF(A36="","",LEFT(VLOOKUP(A36,[1]名簿掲載情報!A:M,11),2))</f>
        <v>2級</v>
      </c>
      <c r="E36" s="8" t="str">
        <f>IF(A36="","",VLOOKUP(A36,[1]名簿掲載情報!A:M,12))</f>
        <v>広島県知事登録　
第　17527　号</v>
      </c>
      <c r="F36" s="8" t="str">
        <f>IF(A36="","",VLOOKUP(A36,[1]名簿掲載情報!A:M,6))</f>
        <v>株式会社シンコーハウス二級建築士事務所</v>
      </c>
      <c r="G36" s="8" t="str">
        <f>IF(A36="","",VLOOKUP(A36,[1]名簿掲載情報!A:M,7))</f>
        <v>福山市西町一丁目6-23</v>
      </c>
      <c r="H36" s="8" t="str">
        <f>IF(A36="","",VLOOKUP(A36,[1]名簿掲載情報!A:M,8))</f>
        <v>（084）917-5662</v>
      </c>
      <c r="I36" s="8" t="str">
        <f>IF(A36="","",VLOOKUP(A36,[1]名簿掲載情報!A:M,9))</f>
        <v>（084）917-5662</v>
      </c>
    </row>
    <row r="37" spans="1:9" ht="30" customHeight="1" x14ac:dyDescent="0.2">
      <c r="A37" s="7">
        <f>IF(COUNTA([1]名簿掲載情報!$A$18:$A$981)&lt;=A36,"",A36+1)</f>
        <v>34</v>
      </c>
      <c r="B37" s="8" t="str">
        <f>IF(A37="","",VLOOKUP(A37,[1]名簿掲載情報!A:M,4))</f>
        <v>23－120</v>
      </c>
      <c r="C37" s="8" t="str">
        <f>IF(A37="","",VLOOKUP(A37,[1]名簿掲載情報!A:M,5))</f>
        <v>堀越　隆広</v>
      </c>
      <c r="D37" s="8" t="str">
        <f>IF(A37="","",LEFT(VLOOKUP(A37,[1]名簿掲載情報!A:M,11),2))</f>
        <v>1級</v>
      </c>
      <c r="E37" s="8" t="str">
        <f>IF(A37="","",VLOOKUP(A37,[1]名簿掲載情報!A:M,12))</f>
        <v>大臣登録　
第　170211　号</v>
      </c>
      <c r="F37" s="8" t="str">
        <f>IF(A37="","",VLOOKUP(A37,[1]名簿掲載情報!A:M,6))</f>
        <v>有限会社堀越建設一級建築士事務所</v>
      </c>
      <c r="G37" s="8" t="str">
        <f>IF(A37="","",VLOOKUP(A37,[1]名簿掲載情報!A:M,7))</f>
        <v>福山市神辺町道上30-10</v>
      </c>
      <c r="H37" s="8" t="str">
        <f>IF(A37="","",VLOOKUP(A37,[1]名簿掲載情報!A:M,8))</f>
        <v>（084）962-5123</v>
      </c>
      <c r="I37" s="8" t="str">
        <f>IF(A37="","",VLOOKUP(A37,[1]名簿掲載情報!A:M,9))</f>
        <v>（084）962-5124</v>
      </c>
    </row>
    <row r="38" spans="1:9" ht="30" customHeight="1" x14ac:dyDescent="0.2">
      <c r="A38" s="7">
        <f>IF(COUNTA([1]名簿掲載情報!$A$18:$A$981)&lt;=A37,"",A37+1)</f>
        <v>35</v>
      </c>
      <c r="B38" s="8" t="str">
        <f>IF(A38="","",VLOOKUP(A38,[1]名簿掲載情報!A:M,4))</f>
        <v>23－129</v>
      </c>
      <c r="C38" s="8" t="str">
        <f>IF(A38="","",VLOOKUP(A38,[1]名簿掲載情報!A:M,5))</f>
        <v>高岡　秀頼</v>
      </c>
      <c r="D38" s="8" t="str">
        <f>IF(A38="","",LEFT(VLOOKUP(A38,[1]名簿掲載情報!A:M,11),2))</f>
        <v>1級</v>
      </c>
      <c r="E38" s="8" t="str">
        <f>IF(A38="","",VLOOKUP(A38,[1]名簿掲載情報!A:M,12))</f>
        <v>大臣登録　
第　313594　号</v>
      </c>
      <c r="F38" s="8" t="str">
        <f>IF(A38="","",VLOOKUP(A38,[1]名簿掲載情報!A:M,6))</f>
        <v>株式会社道下工務店一級建築士事務所</v>
      </c>
      <c r="G38" s="8" t="str">
        <f>IF(A38="","",VLOOKUP(A38,[1]名簿掲載情報!A:M,7))</f>
        <v>府中市鵜飼町741-3</v>
      </c>
      <c r="H38" s="8" t="str">
        <f>IF(A38="","",VLOOKUP(A38,[1]名簿掲載情報!A:M,8))</f>
        <v>（0847）45-4430</v>
      </c>
      <c r="I38" s="8" t="str">
        <f>IF(A38="","",VLOOKUP(A38,[1]名簿掲載情報!A:M,9))</f>
        <v>（0847）45-4431</v>
      </c>
    </row>
    <row r="39" spans="1:9" ht="30" customHeight="1" x14ac:dyDescent="0.2">
      <c r="A39" s="7">
        <f>IF(COUNTA([1]名簿掲載情報!$A$18:$A$981)&lt;=A38,"",A38+1)</f>
        <v>36</v>
      </c>
      <c r="B39" s="8" t="str">
        <f>IF(A39="","",VLOOKUP(A39,[1]名簿掲載情報!A:M,4))</f>
        <v>23－130</v>
      </c>
      <c r="C39" s="8" t="str">
        <f>IF(A39="","",VLOOKUP(A39,[1]名簿掲載情報!A:M,5))</f>
        <v>保道　昌征</v>
      </c>
      <c r="D39" s="8" t="str">
        <f>IF(A39="","",LEFT(VLOOKUP(A39,[1]名簿掲載情報!A:M,11),2))</f>
        <v>1級</v>
      </c>
      <c r="E39" s="8" t="str">
        <f>IF(A39="","",VLOOKUP(A39,[1]名簿掲載情報!A:M,12))</f>
        <v>大臣登録　
第　329404　号</v>
      </c>
      <c r="F39" s="8" t="str">
        <f>IF(A39="","",VLOOKUP(A39,[1]名簿掲載情報!A:M,6))</f>
        <v>保道建設株式会社一級建築士事務所</v>
      </c>
      <c r="G39" s="8" t="str">
        <f>IF(A39="","",VLOOKUP(A39,[1]名簿掲載情報!A:M,7))</f>
        <v>三原市宮沖二丁目7番1号</v>
      </c>
      <c r="H39" s="8" t="str">
        <f>IF(A39="","",VLOOKUP(A39,[1]名簿掲載情報!A:M,8))</f>
        <v>（0848）62-2138</v>
      </c>
      <c r="I39" s="8" t="str">
        <f>IF(A39="","",VLOOKUP(A39,[1]名簿掲載情報!A:M,9))</f>
        <v>（0848）62-2138</v>
      </c>
    </row>
    <row r="40" spans="1:9" ht="30" customHeight="1" x14ac:dyDescent="0.2">
      <c r="A40" s="7">
        <f>IF(COUNTA([1]名簿掲載情報!$A$18:$A$981)&lt;=A39,"",A39+1)</f>
        <v>37</v>
      </c>
      <c r="B40" s="8" t="str">
        <f>IF(A40="","",VLOOKUP(A40,[1]名簿掲載情報!A:M,4))</f>
        <v>23－131</v>
      </c>
      <c r="C40" s="8" t="str">
        <f>IF(A40="","",VLOOKUP(A40,[1]名簿掲載情報!A:M,5))</f>
        <v>岡本　伸子</v>
      </c>
      <c r="D40" s="8" t="str">
        <f>IF(A40="","",LEFT(VLOOKUP(A40,[1]名簿掲載情報!A:M,11),2))</f>
        <v>2級</v>
      </c>
      <c r="E40" s="8" t="str">
        <f>IF(A40="","",VLOOKUP(A40,[1]名簿掲載情報!A:M,12))</f>
        <v>広島県知事登録　
第　16604　号</v>
      </c>
      <c r="F40" s="8" t="str">
        <f>IF(A40="","",VLOOKUP(A40,[1]名簿掲載情報!A:M,6))</f>
        <v>株式会社鈴木工務店一級建築士事務所</v>
      </c>
      <c r="G40" s="8" t="str">
        <f>IF(A40="","",VLOOKUP(A40,[1]名簿掲載情報!A:M,7))</f>
        <v>福山市丸之内一丁目4番1号</v>
      </c>
      <c r="H40" s="8" t="str">
        <f>IF(A40="","",VLOOKUP(A40,[1]名簿掲載情報!A:M,8))</f>
        <v>（084）922-1011</v>
      </c>
      <c r="I40" s="8" t="str">
        <f>IF(A40="","",VLOOKUP(A40,[1]名簿掲載情報!A:M,9))</f>
        <v>（084）926-6337</v>
      </c>
    </row>
    <row r="41" spans="1:9" ht="30" customHeight="1" x14ac:dyDescent="0.2">
      <c r="A41" s="7">
        <f>IF(COUNTA([1]名簿掲載情報!$A$18:$A$981)&lt;=A40,"",A40+1)</f>
        <v>38</v>
      </c>
      <c r="B41" s="8" t="str">
        <f>IF(A41="","",VLOOKUP(A41,[1]名簿掲載情報!A:M,4))</f>
        <v>23－132</v>
      </c>
      <c r="C41" s="8" t="str">
        <f>IF(A41="","",VLOOKUP(A41,[1]名簿掲載情報!A:M,5))</f>
        <v>青木　和夫</v>
      </c>
      <c r="D41" s="8" t="str">
        <f>IF(A41="","",LEFT(VLOOKUP(A41,[1]名簿掲載情報!A:M,11),2))</f>
        <v>木造</v>
      </c>
      <c r="E41" s="8" t="str">
        <f>IF(A41="","",VLOOKUP(A41,[1]名簿掲載情報!A:M,12))</f>
        <v>広島県知事登録　
第　100　号</v>
      </c>
      <c r="F41" s="8" t="str">
        <f>IF(A41="","",VLOOKUP(A41,[1]名簿掲載情報!A:M,6))</f>
        <v>デコア二級建築士事務所</v>
      </c>
      <c r="G41" s="8" t="str">
        <f>IF(A41="","",VLOOKUP(A41,[1]名簿掲載情報!A:M,7))</f>
        <v>福山市神辺町道上1360-7</v>
      </c>
      <c r="H41" s="8" t="str">
        <f>IF(A41="","",VLOOKUP(A41,[1]名簿掲載情報!A:M,8))</f>
        <v>（084）963-1250</v>
      </c>
      <c r="I41" s="8" t="str">
        <f>IF(A41="","",VLOOKUP(A41,[1]名簿掲載情報!A:M,9))</f>
        <v>（084）963-1270</v>
      </c>
    </row>
    <row r="42" spans="1:9" ht="30" customHeight="1" x14ac:dyDescent="0.2">
      <c r="A42" s="7">
        <f>IF(COUNTA([1]名簿掲載情報!$A$18:$A$981)&lt;=A41,"",A41+1)</f>
        <v>39</v>
      </c>
      <c r="B42" s="8" t="str">
        <f>IF(A42="","",VLOOKUP(A42,[1]名簿掲載情報!A:M,4))</f>
        <v>22－134</v>
      </c>
      <c r="C42" s="8" t="str">
        <f>IF(A42="","",VLOOKUP(A42,[1]名簿掲載情報!A:M,5))</f>
        <v>川口　真也</v>
      </c>
      <c r="D42" s="8" t="str">
        <f>IF(A42="","",LEFT(VLOOKUP(A42,[1]名簿掲載情報!A:M,11),2))</f>
        <v>2級</v>
      </c>
      <c r="E42" s="8" t="str">
        <f>IF(A42="","",VLOOKUP(A42,[1]名簿掲載情報!A:M,12))</f>
        <v>福岡県知事登録　
第　29566　号</v>
      </c>
      <c r="F42" s="8" t="str">
        <f>IF(A42="","",VLOOKUP(A42,[1]名簿掲載情報!A:M,6))</f>
        <v>有限会社リニューアル仁設計事務所</v>
      </c>
      <c r="G42" s="8" t="str">
        <f>IF(A42="","",VLOOKUP(A42,[1]名簿掲載情報!A:M,7))</f>
        <v>福山市東深津町三丁目12-10</v>
      </c>
      <c r="H42" s="8" t="str">
        <f>IF(A42="","",VLOOKUP(A42,[1]名簿掲載情報!A:M,8))</f>
        <v>（084）973-6245</v>
      </c>
      <c r="I42" s="8" t="str">
        <f>IF(A42="","",VLOOKUP(A42,[1]名簿掲載情報!A:M,9))</f>
        <v>（084）973-6235</v>
      </c>
    </row>
    <row r="43" spans="1:9" ht="30" customHeight="1" x14ac:dyDescent="0.2">
      <c r="A43" s="7">
        <f>IF(COUNTA([1]名簿掲載情報!$A$18:$A$981)&lt;=A42,"",A42+1)</f>
        <v>40</v>
      </c>
      <c r="B43" s="8" t="str">
        <f>IF(A43="","",VLOOKUP(A43,[1]名簿掲載情報!A:M,4))</f>
        <v>23－135</v>
      </c>
      <c r="C43" s="8" t="str">
        <f>IF(A43="","",VLOOKUP(A43,[1]名簿掲載情報!A:M,5))</f>
        <v>山﨑　隆史</v>
      </c>
      <c r="D43" s="8" t="str">
        <f>IF(A43="","",LEFT(VLOOKUP(A43,[1]名簿掲載情報!A:M,11),2))</f>
        <v>2級</v>
      </c>
      <c r="E43" s="8" t="str">
        <f>IF(A43="","",VLOOKUP(A43,[1]名簿掲載情報!A:M,12))</f>
        <v>大阪府知事登録　
第　44663　号</v>
      </c>
      <c r="F43" s="8" t="str">
        <f>IF(A43="","",VLOOKUP(A43,[1]名簿掲載情報!A:M,6))</f>
        <v>株式会社髙橋デザイン建築事務所</v>
      </c>
      <c r="G43" s="8" t="str">
        <f>IF(A43="","",VLOOKUP(A43,[1]名簿掲載情報!A:M,7))</f>
        <v>福山市南蔵王町3丁目10-30</v>
      </c>
      <c r="H43" s="8" t="str">
        <f>IF(A43="","",VLOOKUP(A43,[1]名簿掲載情報!A:M,8))</f>
        <v>（084）944-8211</v>
      </c>
      <c r="I43" s="8" t="str">
        <f>IF(A43="","",VLOOKUP(A43,[1]名簿掲載情報!A:M,9))</f>
        <v>（084）944-8212</v>
      </c>
    </row>
    <row r="44" spans="1:9" ht="30" customHeight="1" x14ac:dyDescent="0.2">
      <c r="A44" s="7">
        <f>IF(COUNTA([1]名簿掲載情報!$A$18:$A$981)&lt;=A43,"",A43+1)</f>
        <v>41</v>
      </c>
      <c r="B44" s="8" t="str">
        <f>IF(A44="","",VLOOKUP(A44,[1]名簿掲載情報!A:M,4))</f>
        <v>23－136</v>
      </c>
      <c r="C44" s="8" t="str">
        <f>IF(A44="","",VLOOKUP(A44,[1]名簿掲載情報!A:M,5))</f>
        <v>槙原　岩春</v>
      </c>
      <c r="D44" s="8" t="str">
        <f>IF(A44="","",LEFT(VLOOKUP(A44,[1]名簿掲載情報!A:M,11),2))</f>
        <v>1級</v>
      </c>
      <c r="E44" s="8" t="str">
        <f>IF(A44="","",VLOOKUP(A44,[1]名簿掲載情報!A:M,12))</f>
        <v>大臣登録　
第　211445　号</v>
      </c>
      <c r="F44" s="8" t="str">
        <f>IF(A44="","",VLOOKUP(A44,[1]名簿掲載情報!A:M,6))</f>
        <v>槙原建設株式会社一級建築士事務所</v>
      </c>
      <c r="G44" s="8" t="str">
        <f>IF(A44="","",VLOOKUP(A44,[1]名簿掲載情報!A:M,7))</f>
        <v>府中市高木町1575</v>
      </c>
      <c r="H44" s="8" t="str">
        <f>IF(A44="","",VLOOKUP(A44,[1]名簿掲載情報!A:M,8))</f>
        <v>（0847）45-5250</v>
      </c>
      <c r="I44" s="8" t="str">
        <f>IF(A44="","",VLOOKUP(A44,[1]名簿掲載情報!A:M,9))</f>
        <v>（0847）45-5650</v>
      </c>
    </row>
    <row r="45" spans="1:9" ht="30" customHeight="1" x14ac:dyDescent="0.2">
      <c r="A45" s="7">
        <f>IF(COUNTA([1]名簿掲載情報!$A$18:$A$981)&lt;=A44,"",A44+1)</f>
        <v>42</v>
      </c>
      <c r="B45" s="8" t="str">
        <f>IF(A45="","",VLOOKUP(A45,[1]名簿掲載情報!A:M,4))</f>
        <v>23－139</v>
      </c>
      <c r="C45" s="8" t="str">
        <f>IF(A45="","",VLOOKUP(A45,[1]名簿掲載情報!A:M,5))</f>
        <v>菅田　舜治</v>
      </c>
      <c r="D45" s="8" t="str">
        <f>IF(A45="","",LEFT(VLOOKUP(A45,[1]名簿掲載情報!A:M,11),2))</f>
        <v>2級</v>
      </c>
      <c r="E45" s="8" t="str">
        <f>IF(A45="","",VLOOKUP(A45,[1]名簿掲載情報!A:M,12))</f>
        <v>広島県知事登録　
第　11424　号</v>
      </c>
      <c r="F45" s="8" t="str">
        <f>IF(A45="","",VLOOKUP(A45,[1]名簿掲載情報!A:M,6))</f>
        <v>有限会社菅田工務店二級建築士事務所</v>
      </c>
      <c r="G45" s="8" t="str">
        <f>IF(A45="","",VLOOKUP(A45,[1]名簿掲載情報!A:M,7))</f>
        <v>福山市神辺町川南492-10</v>
      </c>
      <c r="H45" s="8" t="str">
        <f>IF(A45="","",VLOOKUP(A45,[1]名簿掲載情報!A:M,8))</f>
        <v>（084）962-0800</v>
      </c>
      <c r="I45" s="8" t="str">
        <f>IF(A45="","",VLOOKUP(A45,[1]名簿掲載情報!A:M,9))</f>
        <v>（084）962-0541</v>
      </c>
    </row>
    <row r="46" spans="1:9" ht="30" customHeight="1" x14ac:dyDescent="0.2">
      <c r="A46" s="7">
        <f>IF(COUNTA([1]名簿掲載情報!$A$18:$A$981)&lt;=A45,"",A45+1)</f>
        <v>43</v>
      </c>
      <c r="B46" s="8" t="str">
        <f>IF(A46="","",VLOOKUP(A46,[1]名簿掲載情報!A:M,4))</f>
        <v>23－143</v>
      </c>
      <c r="C46" s="8" t="str">
        <f>IF(A46="","",VLOOKUP(A46,[1]名簿掲載情報!A:M,5))</f>
        <v>髙橋　剛二</v>
      </c>
      <c r="D46" s="8" t="str">
        <f>IF(A46="","",LEFT(VLOOKUP(A46,[1]名簿掲載情報!A:M,11),2))</f>
        <v>1級</v>
      </c>
      <c r="E46" s="8" t="str">
        <f>IF(A46="","",VLOOKUP(A46,[1]名簿掲載情報!A:M,12))</f>
        <v>大臣登録　
第　196582　号</v>
      </c>
      <c r="F46" s="8" t="str">
        <f>IF(A46="","",VLOOKUP(A46,[1]名簿掲載情報!A:M,6))</f>
        <v>株式会社髙橋デザイン建築事務所</v>
      </c>
      <c r="G46" s="8" t="str">
        <f>IF(A46="","",VLOOKUP(A46,[1]名簿掲載情報!A:M,7))</f>
        <v>福山市南蔵王町三丁目10番30号</v>
      </c>
      <c r="H46" s="8" t="str">
        <f>IF(A46="","",VLOOKUP(A46,[1]名簿掲載情報!A:M,8))</f>
        <v>（084）944-8211</v>
      </c>
      <c r="I46" s="8" t="str">
        <f>IF(A46="","",VLOOKUP(A46,[1]名簿掲載情報!A:M,9))</f>
        <v>（084）944-8212</v>
      </c>
    </row>
    <row r="47" spans="1:9" ht="30" customHeight="1" x14ac:dyDescent="0.2">
      <c r="A47" s="7">
        <f>IF(COUNTA([1]名簿掲載情報!$A$18:$A$981)&lt;=A46,"",A46+1)</f>
        <v>44</v>
      </c>
      <c r="B47" s="8" t="str">
        <f>IF(A47="","",VLOOKUP(A47,[1]名簿掲載情報!A:M,4))</f>
        <v>23－144</v>
      </c>
      <c r="C47" s="8" t="str">
        <f>IF(A47="","",VLOOKUP(A47,[1]名簿掲載情報!A:M,5))</f>
        <v>山本　篤</v>
      </c>
      <c r="D47" s="8" t="str">
        <f>IF(A47="","",LEFT(VLOOKUP(A47,[1]名簿掲載情報!A:M,11),2))</f>
        <v>1級</v>
      </c>
      <c r="E47" s="8" t="str">
        <f>IF(A47="","",VLOOKUP(A47,[1]名簿掲載情報!A:M,12))</f>
        <v>大臣登録　
第　157713　号</v>
      </c>
      <c r="F47" s="8" t="str">
        <f>IF(A47="","",VLOOKUP(A47,[1]名簿掲載情報!A:M,6))</f>
        <v>BSD山本一級建築士事務所</v>
      </c>
      <c r="G47" s="8" t="str">
        <f>IF(A47="","",VLOOKUP(A47,[1]名簿掲載情報!A:M,7))</f>
        <v>福山市松永町五丁目15-16</v>
      </c>
      <c r="H47" s="8" t="str">
        <f>IF(A47="","",VLOOKUP(A47,[1]名簿掲載情報!A:M,8))</f>
        <v>（084）933-4833</v>
      </c>
      <c r="I47" s="8" t="str">
        <f>IF(A47="","",VLOOKUP(A47,[1]名簿掲載情報!A:M,9))</f>
        <v>（084）933-4833</v>
      </c>
    </row>
    <row r="48" spans="1:9" ht="30" customHeight="1" x14ac:dyDescent="0.2">
      <c r="A48" s="7">
        <f>IF(COUNTA([1]名簿掲載情報!$A$18:$A$981)&lt;=A47,"",A47+1)</f>
        <v>45</v>
      </c>
      <c r="B48" s="8" t="str">
        <f>IF(A48="","",VLOOKUP(A48,[1]名簿掲載情報!A:M,4))</f>
        <v>23－145</v>
      </c>
      <c r="C48" s="8" t="str">
        <f>IF(A48="","",VLOOKUP(A48,[1]名簿掲載情報!A:M,5))</f>
        <v>伊藤　真也</v>
      </c>
      <c r="D48" s="8" t="str">
        <f>IF(A48="","",LEFT(VLOOKUP(A48,[1]名簿掲載情報!A:M,11),2))</f>
        <v>2級</v>
      </c>
      <c r="E48" s="8" t="str">
        <f>IF(A48="","",VLOOKUP(A48,[1]名簿掲載情報!A:M,12))</f>
        <v>広島県知事登録　
第　16440　号</v>
      </c>
      <c r="F48" s="8" t="str">
        <f>IF(A48="","",VLOOKUP(A48,[1]名簿掲載情報!A:M,6))</f>
        <v>輝洋建設株式会社一級建築士事務所</v>
      </c>
      <c r="G48" s="8" t="str">
        <f>IF(A48="","",VLOOKUP(A48,[1]名簿掲載情報!A:M,7))</f>
        <v>福山市西新涯町二丁目6番19号</v>
      </c>
      <c r="H48" s="8" t="str">
        <f>IF(A48="","",VLOOKUP(A48,[1]名簿掲載情報!A:M,8))</f>
        <v>（084）954-6336</v>
      </c>
      <c r="I48" s="8" t="str">
        <f>IF(A48="","",VLOOKUP(A48,[1]名簿掲載情報!A:M,9))</f>
        <v>（084）954-7176</v>
      </c>
    </row>
    <row r="49" spans="1:9" ht="30" customHeight="1" x14ac:dyDescent="0.2">
      <c r="A49" s="7">
        <f>IF(COUNTA([1]名簿掲載情報!$A$18:$A$981)&lt;=A48,"",A48+1)</f>
        <v>46</v>
      </c>
      <c r="B49" s="8" t="str">
        <f>IF(A49="","",VLOOKUP(A49,[1]名簿掲載情報!A:M,4))</f>
        <v>23－150</v>
      </c>
      <c r="C49" s="8" t="str">
        <f>IF(A49="","",VLOOKUP(A49,[1]名簿掲載情報!A:M,5))</f>
        <v>亀山　哲</v>
      </c>
      <c r="D49" s="8" t="str">
        <f>IF(A49="","",LEFT(VLOOKUP(A49,[1]名簿掲載情報!A:M,11),2))</f>
        <v>1級</v>
      </c>
      <c r="E49" s="8" t="str">
        <f>IF(A49="","",VLOOKUP(A49,[1]名簿掲載情報!A:M,12))</f>
        <v>広島県知事登録　
第　323435　号</v>
      </c>
      <c r="F49" s="8" t="str">
        <f>IF(A49="","",VLOOKUP(A49,[1]名簿掲載情報!A:M,6))</f>
        <v>株式会社武田組設計部</v>
      </c>
      <c r="G49" s="8" t="str">
        <f>IF(A49="","",VLOOKUP(A49,[1]名簿掲載情報!A:M,7))</f>
        <v>福山市三吉町五丁目7番24号</v>
      </c>
      <c r="H49" s="8" t="str">
        <f>IF(A49="","",VLOOKUP(A49,[1]名簿掲載情報!A:M,8))</f>
        <v>（084）932-3300</v>
      </c>
      <c r="I49" s="8" t="str">
        <f>IF(A49="","",VLOOKUP(A49,[1]名簿掲載情報!A:M,9))</f>
        <v>（084）922-2464</v>
      </c>
    </row>
    <row r="50" spans="1:9" ht="30" customHeight="1" x14ac:dyDescent="0.2">
      <c r="A50" s="7">
        <f>IF(COUNTA([1]名簿掲載情報!$A$18:$A$981)&lt;=A49,"",A49+1)</f>
        <v>47</v>
      </c>
      <c r="B50" s="8" t="str">
        <f>IF(A50="","",VLOOKUP(A50,[1]名簿掲載情報!A:M,4))</f>
        <v>23－161</v>
      </c>
      <c r="C50" s="8" t="str">
        <f>IF(A50="","",VLOOKUP(A50,[1]名簿掲載情報!A:M,5))</f>
        <v>要福地　広和</v>
      </c>
      <c r="D50" s="8" t="str">
        <f>IF(A50="","",LEFT(VLOOKUP(A50,[1]名簿掲載情報!A:M,11),2))</f>
        <v>2級</v>
      </c>
      <c r="E50" s="8" t="str">
        <f>IF(A50="","",VLOOKUP(A50,[1]名簿掲載情報!A:M,12))</f>
        <v>広島県知事登録　
第　15544　号</v>
      </c>
      <c r="F50" s="8" t="str">
        <f>IF(A50="","",VLOOKUP(A50,[1]名簿掲載情報!A:M,6))</f>
        <v>株式会社要工務店二級建築士事務所</v>
      </c>
      <c r="G50" s="8" t="str">
        <f>IF(A50="","",VLOOKUP(A50,[1]名簿掲載情報!A:M,7))</f>
        <v>福山市御門町一丁目11番21号</v>
      </c>
      <c r="H50" s="8" t="str">
        <f>IF(A50="","",VLOOKUP(A50,[1]名簿掲載情報!A:M,8))</f>
        <v>（084）924-5608</v>
      </c>
      <c r="I50" s="8" t="str">
        <f>IF(A50="","",VLOOKUP(A50,[1]名簿掲載情報!A:M,9))</f>
        <v>（084）923-6860</v>
      </c>
    </row>
    <row r="51" spans="1:9" ht="30" customHeight="1" x14ac:dyDescent="0.2">
      <c r="A51" s="7">
        <f>IF(COUNTA([1]名簿掲載情報!$A$18:$A$981)&lt;=A50,"",A50+1)</f>
        <v>48</v>
      </c>
      <c r="B51" s="8" t="str">
        <f>IF(A51="","",VLOOKUP(A51,[1]名簿掲載情報!A:M,4))</f>
        <v>23－162</v>
      </c>
      <c r="C51" s="8" t="str">
        <f>IF(A51="","",VLOOKUP(A51,[1]名簿掲載情報!A:M,5))</f>
        <v>澤田　力</v>
      </c>
      <c r="D51" s="8" t="str">
        <f>IF(A51="","",LEFT(VLOOKUP(A51,[1]名簿掲載情報!A:M,11),2))</f>
        <v>1級</v>
      </c>
      <c r="E51" s="8" t="str">
        <f>IF(A51="","",VLOOKUP(A51,[1]名簿掲載情報!A:M,12))</f>
        <v>大臣登録　
第　327211　号</v>
      </c>
      <c r="F51" s="8" t="str">
        <f>IF(A51="","",VLOOKUP(A51,[1]名簿掲載情報!A:M,6))</f>
        <v>株式会社武田組設計部</v>
      </c>
      <c r="G51" s="8" t="str">
        <f>IF(A51="","",VLOOKUP(A51,[1]名簿掲載情報!A:M,7))</f>
        <v>福山市三吉町五丁目7番24号</v>
      </c>
      <c r="H51" s="8" t="str">
        <f>IF(A51="","",VLOOKUP(A51,[1]名簿掲載情報!A:M,8))</f>
        <v>（084）932-3300</v>
      </c>
      <c r="I51" s="8" t="str">
        <f>IF(A51="","",VLOOKUP(A51,[1]名簿掲載情報!A:M,9))</f>
        <v>（084）922-2464</v>
      </c>
    </row>
    <row r="52" spans="1:9" ht="30" customHeight="1" x14ac:dyDescent="0.2">
      <c r="A52" s="7">
        <f>IF(COUNTA([1]名簿掲載情報!$A$18:$A$981)&lt;=A51,"",A51+1)</f>
        <v>49</v>
      </c>
      <c r="B52" s="8" t="str">
        <f>IF(A52="","",VLOOKUP(A52,[1]名簿掲載情報!A:M,4))</f>
        <v>23－165</v>
      </c>
      <c r="C52" s="8" t="str">
        <f>IF(A52="","",VLOOKUP(A52,[1]名簿掲載情報!A:M,5))</f>
        <v>的場　公利</v>
      </c>
      <c r="D52" s="8" t="str">
        <f>IF(A52="","",LEFT(VLOOKUP(A52,[1]名簿掲載情報!A:M,11),2))</f>
        <v>2級</v>
      </c>
      <c r="E52" s="8" t="str">
        <f>IF(A52="","",VLOOKUP(A52,[1]名簿掲載情報!A:M,12))</f>
        <v>兵庫県知事登録　
第　阪神2115　号</v>
      </c>
      <c r="F52" s="8" t="str">
        <f>IF(A52="","",VLOOKUP(A52,[1]名簿掲載情報!A:M,6))</f>
        <v>ハウスファクトリー株式会社建築設計事務所</v>
      </c>
      <c r="G52" s="8" t="str">
        <f>IF(A52="","",VLOOKUP(A52,[1]名簿掲載情報!A:M,7))</f>
        <v>福山市新涯町一丁目40-14</v>
      </c>
      <c r="H52" s="8" t="str">
        <f>IF(A52="","",VLOOKUP(A52,[1]名簿掲載情報!A:M,8))</f>
        <v>（084）999-0067</v>
      </c>
      <c r="I52" s="8" t="str">
        <f>IF(A52="","",VLOOKUP(A52,[1]名簿掲載情報!A:M,9))</f>
        <v>（084）999-0068</v>
      </c>
    </row>
    <row r="53" spans="1:9" ht="30" customHeight="1" x14ac:dyDescent="0.2">
      <c r="A53" s="7">
        <f>IF(COUNTA([1]名簿掲載情報!$A$18:$A$981)&lt;=A52,"",A52+1)</f>
        <v>50</v>
      </c>
      <c r="B53" s="8" t="str">
        <f>IF(A53="","",VLOOKUP(A53,[1]名簿掲載情報!A:M,4))</f>
        <v>23－166</v>
      </c>
      <c r="C53" s="8" t="str">
        <f>IF(A53="","",VLOOKUP(A53,[1]名簿掲載情報!A:M,5))</f>
        <v>坂本　嘉孝</v>
      </c>
      <c r="D53" s="8" t="str">
        <f>IF(A53="","",LEFT(VLOOKUP(A53,[1]名簿掲載情報!A:M,11),2))</f>
        <v>2級</v>
      </c>
      <c r="E53" s="8" t="str">
        <f>IF(A53="","",VLOOKUP(A53,[1]名簿掲載情報!A:M,12))</f>
        <v>広島県知事登録　
第　16979　号</v>
      </c>
      <c r="F53" s="8" t="str">
        <f>IF(A53="","",VLOOKUP(A53,[1]名簿掲載情報!A:M,6))</f>
        <v>株式会社坂本工務店一級建築設計事務所</v>
      </c>
      <c r="G53" s="8" t="str">
        <f>IF(A53="","",VLOOKUP(A53,[1]名簿掲載情報!A:M,7))</f>
        <v>福山市花園町一丁目1番27号</v>
      </c>
      <c r="H53" s="8" t="str">
        <f>IF(A53="","",VLOOKUP(A53,[1]名簿掲載情報!A:M,8))</f>
        <v>（084）932-1794</v>
      </c>
      <c r="I53" s="8" t="str">
        <f>IF(A53="","",VLOOKUP(A53,[1]名簿掲載情報!A:M,9))</f>
        <v>（084）925-2335</v>
      </c>
    </row>
    <row r="54" spans="1:9" ht="30" customHeight="1" x14ac:dyDescent="0.2">
      <c r="A54" s="7">
        <f>IF(COUNTA([1]名簿掲載情報!$A$18:$A$981)&lt;=A53,"",A53+1)</f>
        <v>51</v>
      </c>
      <c r="B54" s="8" t="str">
        <f>IF(A54="","",VLOOKUP(A54,[1]名簿掲載情報!A:M,4))</f>
        <v>23－167</v>
      </c>
      <c r="C54" s="8" t="str">
        <f>IF(A54="","",VLOOKUP(A54,[1]名簿掲載情報!A:M,5))</f>
        <v xml:space="preserve">池　宜道 </v>
      </c>
      <c r="D54" s="8" t="str">
        <f>IF(A54="","",LEFT(VLOOKUP(A54,[1]名簿掲載情報!A:M,11),2))</f>
        <v>1級</v>
      </c>
      <c r="E54" s="8" t="str">
        <f>IF(A54="","",VLOOKUP(A54,[1]名簿掲載情報!A:M,12))</f>
        <v>大臣登録　
第　151608　号</v>
      </c>
      <c r="F54" s="8" t="str">
        <f>IF(A54="","",VLOOKUP(A54,[1]名簿掲載情報!A:M,6))</f>
        <v xml:space="preserve">一級建築士事務所株式会社いけ設計 </v>
      </c>
      <c r="G54" s="8" t="str">
        <f>IF(A54="","",VLOOKUP(A54,[1]名簿掲載情報!A:M,7))</f>
        <v>岡山県井原市大江町2738番地16</v>
      </c>
      <c r="H54" s="8" t="str">
        <f>IF(A54="","",VLOOKUP(A54,[1]名簿掲載情報!A:M,8))</f>
        <v>（0866）67-9066</v>
      </c>
      <c r="I54" s="8" t="str">
        <f>IF(A54="","",VLOOKUP(A54,[1]名簿掲載情報!A:M,9))</f>
        <v>（0866）67-9067</v>
      </c>
    </row>
    <row r="55" spans="1:9" ht="30" customHeight="1" x14ac:dyDescent="0.2">
      <c r="A55" s="7">
        <f>IF(COUNTA([1]名簿掲載情報!$A$18:$A$981)&lt;=A54,"",A54+1)</f>
        <v>52</v>
      </c>
      <c r="B55" s="8" t="str">
        <f>IF(A55="","",VLOOKUP(A55,[1]名簿掲載情報!A:M,4))</f>
        <v>23－168</v>
      </c>
      <c r="C55" s="8" t="str">
        <f>IF(A55="","",VLOOKUP(A55,[1]名簿掲載情報!A:M,5))</f>
        <v>池　陽平</v>
      </c>
      <c r="D55" s="8" t="str">
        <f>IF(A55="","",LEFT(VLOOKUP(A55,[1]名簿掲載情報!A:M,11),2))</f>
        <v>2級</v>
      </c>
      <c r="E55" s="8" t="str">
        <f>IF(A55="","",VLOOKUP(A55,[1]名簿掲載情報!A:M,12))</f>
        <v>岡山県知事登録　
第　10975　号</v>
      </c>
      <c r="F55" s="8" t="str">
        <f>IF(A55="","",VLOOKUP(A55,[1]名簿掲載情報!A:M,6))</f>
        <v xml:space="preserve">一級建築士事務所株式会社いけ設計 </v>
      </c>
      <c r="G55" s="8" t="str">
        <f>IF(A55="","",VLOOKUP(A55,[1]名簿掲載情報!A:M,7))</f>
        <v>岡山県井原市大江町2738番地16</v>
      </c>
      <c r="H55" s="8" t="str">
        <f>IF(A55="","",VLOOKUP(A55,[1]名簿掲載情報!A:M,8))</f>
        <v>（0866）67-9066</v>
      </c>
      <c r="I55" s="8" t="str">
        <f>IF(A55="","",VLOOKUP(A55,[1]名簿掲載情報!A:M,9))</f>
        <v>（0866）67-9067</v>
      </c>
    </row>
    <row r="56" spans="1:9" ht="30" customHeight="1" x14ac:dyDescent="0.2">
      <c r="A56" s="7">
        <f>IF(COUNTA([1]名簿掲載情報!$A$18:$A$981)&lt;=A55,"",A55+1)</f>
        <v>53</v>
      </c>
      <c r="B56" s="8" t="str">
        <f>IF(A56="","",VLOOKUP(A56,[1]名簿掲載情報!A:M,4))</f>
        <v>23－169</v>
      </c>
      <c r="C56" s="8" t="str">
        <f>IF(A56="","",VLOOKUP(A56,[1]名簿掲載情報!A:M,5))</f>
        <v>小林　由枝</v>
      </c>
      <c r="D56" s="8" t="str">
        <f>IF(A56="","",LEFT(VLOOKUP(A56,[1]名簿掲載情報!A:M,11),2))</f>
        <v>2級</v>
      </c>
      <c r="E56" s="8" t="str">
        <f>IF(A56="","",VLOOKUP(A56,[1]名簿掲載情報!A:M,12))</f>
        <v>広島県知事登録　
第　18215　号</v>
      </c>
      <c r="F56" s="8" t="str">
        <f>IF(A56="","",VLOOKUP(A56,[1]名簿掲載情報!A:M,6))</f>
        <v>株式会社武田組設計部</v>
      </c>
      <c r="G56" s="8" t="str">
        <f>IF(A56="","",VLOOKUP(A56,[1]名簿掲載情報!A:M,7))</f>
        <v>福山市三吉町五丁目7番24号</v>
      </c>
      <c r="H56" s="8" t="str">
        <f>IF(A56="","",VLOOKUP(A56,[1]名簿掲載情報!A:M,8))</f>
        <v>（084）932-3300</v>
      </c>
      <c r="I56" s="8" t="str">
        <f>IF(A56="","",VLOOKUP(A56,[1]名簿掲載情報!A:M,9))</f>
        <v>（084）922-2464</v>
      </c>
    </row>
    <row r="57" spans="1:9" ht="30" customHeight="1" x14ac:dyDescent="0.2">
      <c r="A57" s="7">
        <f>IF(COUNTA([1]名簿掲載情報!$A$18:$A$981)&lt;=A56,"",A56+1)</f>
        <v>54</v>
      </c>
      <c r="B57" s="8" t="str">
        <f>IF(A57="","",VLOOKUP(A57,[1]名簿掲載情報!A:M,4))</f>
        <v>23－170</v>
      </c>
      <c r="C57" s="8" t="str">
        <f>IF(A57="","",VLOOKUP(A57,[1]名簿掲載情報!A:M,5))</f>
        <v>松浦　信幸</v>
      </c>
      <c r="D57" s="8" t="str">
        <f>IF(A57="","",LEFT(VLOOKUP(A57,[1]名簿掲載情報!A:M,11),2))</f>
        <v>1級</v>
      </c>
      <c r="E57" s="8" t="str">
        <f>IF(A57="","",VLOOKUP(A57,[1]名簿掲載情報!A:M,12))</f>
        <v>大臣登録　
第　176414　号</v>
      </c>
      <c r="F57" s="8" t="str">
        <f>IF(A57="","",VLOOKUP(A57,[1]名簿掲載情報!A:M,6))</f>
        <v>SYN建築計画一級建築士事務所</v>
      </c>
      <c r="G57" s="8" t="str">
        <f>IF(A57="","",VLOOKUP(A57,[1]名簿掲載情報!A:M,7))</f>
        <v>福山市霞町一丁目8-15　KASUMI　BLDG　4F</v>
      </c>
      <c r="H57" s="8" t="str">
        <f>IF(A57="","",VLOOKUP(A57,[1]名簿掲載情報!A:M,8))</f>
        <v>（084）983-0630</v>
      </c>
      <c r="I57" s="8" t="str">
        <f>IF(A57="","",VLOOKUP(A57,[1]名簿掲載情報!A:M,9))</f>
        <v>（084）983-0631</v>
      </c>
    </row>
    <row r="58" spans="1:9" ht="30" customHeight="1" x14ac:dyDescent="0.2">
      <c r="A58" s="7">
        <f>IF(COUNTA([1]名簿掲載情報!$A$18:$A$981)&lt;=A57,"",A57+1)</f>
        <v>55</v>
      </c>
      <c r="B58" s="8" t="str">
        <f>IF(A58="","",VLOOKUP(A58,[1]名簿掲載情報!A:M,4))</f>
        <v>24－171</v>
      </c>
      <c r="C58" s="8" t="str">
        <f>IF(A58="","",VLOOKUP(A58,[1]名簿掲載情報!A:M,5))</f>
        <v>清水　栄治</v>
      </c>
      <c r="D58" s="8" t="str">
        <f>IF(A58="","",LEFT(VLOOKUP(A58,[1]名簿掲載情報!A:M,11),2))</f>
        <v>1級</v>
      </c>
      <c r="E58" s="8" t="str">
        <f>IF(A58="","",VLOOKUP(A58,[1]名簿掲載情報!A:M,12))</f>
        <v>大臣登録　
第　292237　号</v>
      </c>
      <c r="F58" s="8" t="str">
        <f>IF(A58="","",VLOOKUP(A58,[1]名簿掲載情報!A:M,6))</f>
        <v>住友林業ホームテック株式会社　福山支店　一級建築士事務所</v>
      </c>
      <c r="G58" s="8" t="str">
        <f>IF(A58="","",VLOOKUP(A58,[1]名簿掲載情報!A:M,7))</f>
        <v>福山市南蔵王町1-6-19　3階</v>
      </c>
      <c r="H58" s="8" t="str">
        <f>IF(A58="","",VLOOKUP(A58,[1]名簿掲載情報!A:M,8))</f>
        <v>（084）932-1722</v>
      </c>
      <c r="I58" s="8" t="str">
        <f>IF(A58="","",VLOOKUP(A58,[1]名簿掲載情報!A:M,9))</f>
        <v>（084）983-0631</v>
      </c>
    </row>
    <row r="59" spans="1:9" ht="30" customHeight="1" x14ac:dyDescent="0.2">
      <c r="A59" s="7">
        <f>IF(COUNTA([1]名簿掲載情報!$A$18:$A$981)&lt;=A58,"",A58+1)</f>
        <v>56</v>
      </c>
      <c r="B59" s="8" t="str">
        <f>IF(A59="","",VLOOKUP(A59,[1]名簿掲載情報!A:M,4))</f>
        <v>24－172</v>
      </c>
      <c r="C59" s="8" t="str">
        <f>IF(A59="","",VLOOKUP(A59,[1]名簿掲載情報!A:M,5))</f>
        <v>井手野　尚弘</v>
      </c>
      <c r="D59" s="8" t="str">
        <f>IF(A59="","",LEFT(VLOOKUP(A59,[1]名簿掲載情報!A:M,11),2))</f>
        <v>2級</v>
      </c>
      <c r="E59" s="8" t="str">
        <f>IF(A59="","",VLOOKUP(A59,[1]名簿掲載情報!A:M,12))</f>
        <v>広島県知事登録　
第　17975　号</v>
      </c>
      <c r="F59" s="8" t="str">
        <f>IF(A59="","",VLOOKUP(A59,[1]名簿掲載情報!A:M,6))</f>
        <v>三島ホーム株式会社一級建築士事務所</v>
      </c>
      <c r="G59" s="8" t="str">
        <f>IF(A59="","",VLOOKUP(A59,[1]名簿掲載情報!A:M,7))</f>
        <v>福山市駅家町万能倉1295番1</v>
      </c>
      <c r="H59" s="8" t="str">
        <f>IF(A59="","",VLOOKUP(A59,[1]名簿掲載情報!A:M,8))</f>
        <v>（084）932-1722</v>
      </c>
      <c r="I59" s="8" t="str">
        <f>IF(A59="","",VLOOKUP(A59,[1]名簿掲載情報!A:M,9))</f>
        <v>（084）976-1536</v>
      </c>
    </row>
    <row r="60" spans="1:9" ht="30" customHeight="1" x14ac:dyDescent="0.2">
      <c r="A60" s="7">
        <f>IF(COUNTA([1]名簿掲載情報!$A$18:$A$981)&lt;=A59,"",A59+1)</f>
        <v>57</v>
      </c>
      <c r="B60" s="8" t="str">
        <f>IF(A60="","",VLOOKUP(A60,[1]名簿掲載情報!A:M,4))</f>
        <v>24－173</v>
      </c>
      <c r="C60" s="8" t="str">
        <f>IF(A60="","",VLOOKUP(A60,[1]名簿掲載情報!A:M,5))</f>
        <v>山路　範幸</v>
      </c>
      <c r="D60" s="8" t="str">
        <f>IF(A60="","",LEFT(VLOOKUP(A60,[1]名簿掲載情報!A:M,11),2))</f>
        <v>1級</v>
      </c>
      <c r="E60" s="8" t="str">
        <f>IF(A60="","",VLOOKUP(A60,[1]名簿掲載情報!A:M,12))</f>
        <v>大臣登録　
第　162142　号</v>
      </c>
      <c r="F60" s="8" t="str">
        <f>IF(A60="","",VLOOKUP(A60,[1]名簿掲載情報!A:M,6))</f>
        <v>一級建築士事務所せたがやアートビレッジ</v>
      </c>
      <c r="G60" s="8" t="str">
        <f>IF(A60="","",VLOOKUP(A60,[1]名簿掲載情報!A:M,7))</f>
        <v>東京都世田谷区上北沢1-20-14</v>
      </c>
      <c r="H60" s="8" t="str">
        <f>IF(A60="","",VLOOKUP(A60,[1]名簿掲載情報!A:M,8))</f>
        <v>（070）5587-0849</v>
      </c>
      <c r="I60" s="8" t="str">
        <f>IF(A60="","",VLOOKUP(A60,[1]名簿掲載情報!A:M,9))</f>
        <v>-</v>
      </c>
    </row>
    <row r="61" spans="1:9" ht="30" customHeight="1" x14ac:dyDescent="0.2">
      <c r="A61" s="7">
        <f>IF(COUNTA([1]名簿掲載情報!$A$18:$A$981)&lt;=A60,"",A60+1)</f>
        <v>58</v>
      </c>
      <c r="B61" s="8" t="str">
        <f>IF(A61="","",VLOOKUP(A61,[1]名簿掲載情報!A:M,4))</f>
        <v>24－174</v>
      </c>
      <c r="C61" s="8" t="str">
        <f>IF(A61="","",VLOOKUP(A61,[1]名簿掲載情報!A:M,5))</f>
        <v>坂本　悠起</v>
      </c>
      <c r="D61" s="8" t="str">
        <f>IF(A61="","",LEFT(VLOOKUP(A61,[1]名簿掲載情報!A:M,11),2))</f>
        <v>1級</v>
      </c>
      <c r="E61" s="8" t="str">
        <f>IF(A61="","",VLOOKUP(A61,[1]名簿掲載情報!A:M,12))</f>
        <v>大臣登録　
第　389731　号</v>
      </c>
      <c r="F61" s="8" t="str">
        <f>IF(A61="","",VLOOKUP(A61,[1]名簿掲載情報!A:M,6))</f>
        <v>有限会社建築工房さかもと　一級建築士事務所</v>
      </c>
      <c r="G61" s="8" t="str">
        <f>IF(A61="","",VLOOKUP(A61,[1]名簿掲載情報!A:M,7))</f>
        <v>福山市大門町5-26-11</v>
      </c>
      <c r="H61" s="8" t="str">
        <f>IF(A61="","",VLOOKUP(A61,[1]名簿掲載情報!A:M,8))</f>
        <v>（084）940-6252</v>
      </c>
      <c r="I61" s="8" t="str">
        <f>IF(A61="","",VLOOKUP(A61,[1]名簿掲載情報!A:M,9))</f>
        <v>（084）940-6290</v>
      </c>
    </row>
    <row r="62" spans="1:9" ht="30" customHeight="1" x14ac:dyDescent="0.2">
      <c r="A62" s="7">
        <f>IF(COUNTA([1]名簿掲載情報!$A$18:$A$981)&lt;=A61,"",A61+1)</f>
        <v>59</v>
      </c>
      <c r="B62" s="8" t="str">
        <f>IF(A62="","",VLOOKUP(A62,[1]名簿掲載情報!A:M,4))</f>
        <v>24－175</v>
      </c>
      <c r="C62" s="8" t="str">
        <f>IF(A62="","",VLOOKUP(A62,[1]名簿掲載情報!A:M,5))</f>
        <v>松井　俊就</v>
      </c>
      <c r="D62" s="8" t="str">
        <f>IF(A62="","",LEFT(VLOOKUP(A62,[1]名簿掲載情報!A:M,11),2))</f>
        <v>1級</v>
      </c>
      <c r="E62" s="8" t="str">
        <f>IF(A62="","",VLOOKUP(A62,[1]名簿掲載情報!A:M,12))</f>
        <v>大臣登録　
第　293833　号</v>
      </c>
      <c r="F62" s="8" t="str">
        <f>IF(A62="","",VLOOKUP(A62,[1]名簿掲載情報!A:M,6))</f>
        <v>ジオ・プラン株式会社一級建築士事務所</v>
      </c>
      <c r="G62" s="8" t="str">
        <f>IF(A62="","",VLOOKUP(A62,[1]名簿掲載情報!A:M,7))</f>
        <v>福山市引野町5-3-25</v>
      </c>
      <c r="H62" s="8" t="str">
        <f>IF(A62="","",VLOOKUP(A62,[1]名簿掲載情報!A:M,8))</f>
        <v>（084）982-9922</v>
      </c>
      <c r="I62" s="8" t="str">
        <f>IF(A62="","",VLOOKUP(A62,[1]名簿掲載情報!A:M,9))</f>
        <v>（084）982-9983</v>
      </c>
    </row>
    <row r="63" spans="1:9" ht="30" customHeight="1" x14ac:dyDescent="0.2">
      <c r="A63" s="7">
        <f>IF(COUNTA([1]名簿掲載情報!$A$18:$A$981)&lt;=A62,"",A62+1)</f>
        <v>60</v>
      </c>
      <c r="B63" s="8" t="str">
        <f>IF(A63="","",VLOOKUP(A63,[1]名簿掲載情報!A:M,4))</f>
        <v>24－176</v>
      </c>
      <c r="C63" s="8" t="str">
        <f>IF(A63="","",VLOOKUP(A63,[1]名簿掲載情報!A:M,5))</f>
        <v>前岡　正伸</v>
      </c>
      <c r="D63" s="8" t="str">
        <f>IF(A63="","",LEFT(VLOOKUP(A63,[1]名簿掲載情報!A:M,11),2))</f>
        <v>1級</v>
      </c>
      <c r="E63" s="8" t="str">
        <f>IF(A63="","",VLOOKUP(A63,[1]名簿掲載情報!A:M,12))</f>
        <v>大臣登録　
第　234595　号</v>
      </c>
      <c r="F63" s="8" t="str">
        <f>IF(A63="","",VLOOKUP(A63,[1]名簿掲載情報!A:M,6))</f>
        <v>協同組合　建築設計団ＳＯＵ間</v>
      </c>
      <c r="G63" s="8" t="str">
        <f>IF(A63="","",VLOOKUP(A63,[1]名簿掲載情報!A:M,7))</f>
        <v>広島県広島市安佐南区長束五丁目33番19号</v>
      </c>
      <c r="H63" s="8" t="str">
        <f>IF(A63="","",VLOOKUP(A63,[1]名簿掲載情報!A:M,8))</f>
        <v>（090）8066-5006</v>
      </c>
      <c r="I63" s="8" t="str">
        <f>IF(A63="","",VLOOKUP(A63,[1]名簿掲載情報!A:M,9))</f>
        <v>（082）343-1007</v>
      </c>
    </row>
    <row r="64" spans="1:9" ht="30" customHeight="1" x14ac:dyDescent="0.2">
      <c r="A64" s="7">
        <f>IF(COUNTA([1]名簿掲載情報!$A$18:$A$981)&lt;=A63,"",A63+1)</f>
        <v>61</v>
      </c>
      <c r="B64" s="8" t="str">
        <f>IF(A64="","",VLOOKUP(A64,[1]名簿掲載情報!A:M,4))</f>
        <v>24－177</v>
      </c>
      <c r="C64" s="8" t="str">
        <f>IF(A64="","",VLOOKUP(A64,[1]名簿掲載情報!A:M,5))</f>
        <v>大橋　修</v>
      </c>
      <c r="D64" s="8" t="str">
        <f>IF(A64="","",LEFT(VLOOKUP(A64,[1]名簿掲載情報!A:M,11),2))</f>
        <v>2級</v>
      </c>
      <c r="E64" s="8" t="str">
        <f>IF(A64="","",VLOOKUP(A64,[1]名簿掲載情報!A:M,12))</f>
        <v>岡山県知事登録　
第　12487　号</v>
      </c>
      <c r="F64" s="8" t="str">
        <f>IF(A64="","",VLOOKUP(A64,[1]名簿掲載情報!A:M,6))</f>
        <v>三島ホーム株式会社１級建築士事務所</v>
      </c>
      <c r="G64" s="8" t="str">
        <f>IF(A64="","",VLOOKUP(A64,[1]名簿掲載情報!A:M,7))</f>
        <v>福山市駅家町万能倉1295-1</v>
      </c>
      <c r="H64" s="8" t="str">
        <f>IF(A64="","",VLOOKUP(A64,[1]名簿掲載情報!A:M,8))</f>
        <v>（084）976-1536</v>
      </c>
      <c r="I64" s="8" t="str">
        <f>IF(A64="","",VLOOKUP(A64,[1]名簿掲載情報!A:M,9))</f>
        <v>（084）976-8889</v>
      </c>
    </row>
    <row r="65" spans="1:9" ht="30" customHeight="1" x14ac:dyDescent="0.2">
      <c r="A65" s="7">
        <f>IF(COUNTA([1]名簿掲載情報!$A$18:$A$981)&lt;=A64,"",A64+1)</f>
        <v>62</v>
      </c>
      <c r="B65" s="8" t="str">
        <f>IF(A65="","",VLOOKUP(A65,[1]名簿掲載情報!A:M,4))</f>
        <v>24－178</v>
      </c>
      <c r="C65" s="8" t="str">
        <f>IF(A65="","",VLOOKUP(A65,[1]名簿掲載情報!A:M,5))</f>
        <v>平田　淳史</v>
      </c>
      <c r="D65" s="8" t="str">
        <f>IF(A65="","",LEFT(VLOOKUP(A65,[1]名簿掲載情報!A:M,11),2))</f>
        <v>2級</v>
      </c>
      <c r="E65" s="8" t="str">
        <f>IF(A65="","",VLOOKUP(A65,[1]名簿掲載情報!A:M,12))</f>
        <v>広島県知事登録
第　17113　号</v>
      </c>
      <c r="F65" s="8" t="str">
        <f>IF(A65="","",VLOOKUP(A65,[1]名簿掲載情報!A:M,6))</f>
        <v>建築工房ヒラタ　二級建築士事務所</v>
      </c>
      <c r="G65" s="8" t="str">
        <f>IF(A65="","",VLOOKUP(A65,[1]名簿掲載情報!A:M,7))</f>
        <v>広島県府中市高木町1066-4</v>
      </c>
      <c r="H65" s="8" t="str">
        <f>IF(A65="","",VLOOKUP(A65,[1]名簿掲載情報!A:M,8))</f>
        <v>（090）5708-6794</v>
      </c>
      <c r="I65" s="8" t="str">
        <f>IF(A65="","",VLOOKUP(A65,[1]名簿掲載情報!A:M,9))</f>
        <v>（084）745-7984</v>
      </c>
    </row>
    <row r="66" spans="1:9" ht="30" customHeight="1" x14ac:dyDescent="0.2">
      <c r="A66" s="7">
        <f>IF(COUNTA([1]名簿掲載情報!$A$18:$A$981)&lt;=A65,"",A65+1)</f>
        <v>63</v>
      </c>
      <c r="B66" s="8" t="str">
        <f>IF(A66="","",VLOOKUP(A66,[1]名簿掲載情報!A:M,4))</f>
        <v>24－179</v>
      </c>
      <c r="C66" s="8" t="str">
        <f>IF(A66="","",VLOOKUP(A66,[1]名簿掲載情報!A:M,5))</f>
        <v>江草　一行</v>
      </c>
      <c r="D66" s="8" t="str">
        <f>IF(A66="","",LEFT(VLOOKUP(A66,[1]名簿掲載情報!A:M,11),2))</f>
        <v>1級</v>
      </c>
      <c r="E66" s="8" t="str">
        <f>IF(A66="","",VLOOKUP(A66,[1]名簿掲載情報!A:M,12))</f>
        <v>広島県知事登録
第　87382　号</v>
      </c>
      <c r="F66" s="8" t="str">
        <f>IF(A66="","",VLOOKUP(A66,[1]名簿掲載情報!A:M,6))</f>
        <v>有限会社壱江</v>
      </c>
      <c r="G66" s="8" t="str">
        <f>IF(A66="","",VLOOKUP(A66,[1]名簿掲載情報!A:M,7))</f>
        <v>福山市神辺町道上2677-7</v>
      </c>
      <c r="H66" s="8" t="str">
        <f>IF(A66="","",VLOOKUP(A66,[1]名簿掲載情報!A:M,8))</f>
        <v>（084）962-4590</v>
      </c>
      <c r="I66" s="8" t="str">
        <f>IF(A66="","",VLOOKUP(A66,[1]名簿掲載情報!A:M,9))</f>
        <v>（084）962-4590</v>
      </c>
    </row>
    <row r="67" spans="1:9" ht="30" customHeight="1" x14ac:dyDescent="0.2">
      <c r="A67" s="7">
        <f>IF(COUNTA([1]名簿掲載情報!$A$18:$A$981)&lt;=A66,"",A66+1)</f>
        <v>64</v>
      </c>
      <c r="B67" s="8" t="str">
        <f>IF(A67="","",VLOOKUP(A67,[1]名簿掲載情報!A:M,4))</f>
        <v>24－180</v>
      </c>
      <c r="C67" s="8" t="str">
        <f>IF(A67="","",VLOOKUP(A67,[1]名簿掲載情報!A:M,5))</f>
        <v>長尾　陵平</v>
      </c>
      <c r="D67" s="8" t="str">
        <f>IF(A67="","",LEFT(VLOOKUP(A67,[1]名簿掲載情報!A:M,11),2))</f>
        <v>2級</v>
      </c>
      <c r="E67" s="8" t="str">
        <f>IF(A67="","",VLOOKUP(A67,[1]名簿掲載情報!A:M,12))</f>
        <v>広島県知事登録
第　18802　号</v>
      </c>
      <c r="F67" s="8" t="str">
        <f>IF(A67="","",VLOOKUP(A67,[1]名簿掲載情報!A:M,6))</f>
        <v>ナチュラルハウス一級建築士事務所</v>
      </c>
      <c r="G67" s="8" t="str">
        <f>IF(A67="","",VLOOKUP(A67,[1]名簿掲載情報!A:M,7))</f>
        <v>福山市神辺町川南338-1</v>
      </c>
      <c r="H67" s="8" t="str">
        <f>IF(A67="","",VLOOKUP(A67,[1]名簿掲載情報!A:M,8))</f>
        <v>（084）966-3789</v>
      </c>
      <c r="I67" s="8" t="str">
        <f>IF(A67="","",VLOOKUP(A67,[1]名簿掲載情報!A:M,9))</f>
        <v>（084）966-3788</v>
      </c>
    </row>
    <row r="68" spans="1:9" ht="30" customHeight="1" x14ac:dyDescent="0.2">
      <c r="A68" s="7">
        <f>IF(COUNTA([1]名簿掲載情報!$A$18:$A$981)&lt;=A67,"",A67+1)</f>
        <v>65</v>
      </c>
      <c r="B68" s="8" t="str">
        <f>IF(A68="","",VLOOKUP(A68,[1]名簿掲載情報!A:M,4))</f>
        <v>24－181</v>
      </c>
      <c r="C68" s="8" t="str">
        <f>IF(A68="","",VLOOKUP(A68,[1]名簿掲載情報!A:M,5))</f>
        <v>馬屋原　章裕</v>
      </c>
      <c r="D68" s="8" t="str">
        <f>IF(A68="","",LEFT(VLOOKUP(A68,[1]名簿掲載情報!A:M,11),2))</f>
        <v>2級</v>
      </c>
      <c r="E68" s="8" t="str">
        <f>IF(A68="","",VLOOKUP(A68,[1]名簿掲載情報!A:M,12))</f>
        <v>広島県知事登録
第　16400　号</v>
      </c>
      <c r="F68" s="8" t="str">
        <f>IF(A68="","",VLOOKUP(A68,[1]名簿掲載情報!A:M,6))</f>
        <v>RENOARQ建築設計事務所</v>
      </c>
      <c r="G68" s="8" t="str">
        <f>IF(A68="","",VLOOKUP(A68,[1]名簿掲載情報!A:M,7))</f>
        <v>福山市千田町2丁目1番18号</v>
      </c>
      <c r="H68" s="8" t="str">
        <f>IF(A68="","",VLOOKUP(A68,[1]名簿掲載情報!A:M,8))</f>
        <v>（084）983-1964</v>
      </c>
      <c r="I68" s="8" t="str">
        <f>IF(A68="","",VLOOKUP(A68,[1]名簿掲載情報!A:M,9))</f>
        <v>（084）983-1964</v>
      </c>
    </row>
    <row r="69" spans="1:9" ht="30" customHeight="1" x14ac:dyDescent="0.2">
      <c r="A69" s="7">
        <f>IF(COUNTA([1]名簿掲載情報!$A$18:$A$981)&lt;=A68,"",A68+1)</f>
        <v>66</v>
      </c>
      <c r="B69" s="8" t="str">
        <f>IF(A69="","",VLOOKUP(A69,[1]名簿掲載情報!A:M,4))</f>
        <v>24－182</v>
      </c>
      <c r="C69" s="8" t="str">
        <f>IF(A69="","",VLOOKUP(A69,[1]名簿掲載情報!A:M,5))</f>
        <v>竹信　勝利</v>
      </c>
      <c r="D69" s="8" t="str">
        <f>IF(A69="","",LEFT(VLOOKUP(A69,[1]名簿掲載情報!A:M,11),2))</f>
        <v>2級</v>
      </c>
      <c r="E69" s="8" t="str">
        <f>IF(A69="","",VLOOKUP(A69,[1]名簿掲載情報!A:M,12))</f>
        <v>広島県知事登録
第　15039　号</v>
      </c>
      <c r="F69" s="8" t="str">
        <f>IF(A69="","",VLOOKUP(A69,[1]名簿掲載情報!A:M,6))</f>
        <v>RENOARQ建築設計事務所</v>
      </c>
      <c r="G69" s="8" t="str">
        <f>IF(A69="","",VLOOKUP(A69,[1]名簿掲載情報!A:M,7))</f>
        <v>福山市千田町2丁目1番18号</v>
      </c>
      <c r="H69" s="8" t="str">
        <f>IF(A69="","",VLOOKUP(A69,[1]名簿掲載情報!A:M,8))</f>
        <v>（084）983-1964</v>
      </c>
      <c r="I69" s="8" t="str">
        <f>IF(A69="","",VLOOKUP(A69,[1]名簿掲載情報!A:M,9))</f>
        <v>（084）983-1964</v>
      </c>
    </row>
    <row r="70" spans="1:9" ht="30" customHeight="1" x14ac:dyDescent="0.2">
      <c r="A70" s="7">
        <f>IF(COUNTA([1]名簿掲載情報!$A$18:$A$981)&lt;=A69,"",A69+1)</f>
        <v>67</v>
      </c>
      <c r="B70" s="8" t="str">
        <f>IF(A70="","",VLOOKUP(A70,[1]名簿掲載情報!A:M,4))</f>
        <v>24－183</v>
      </c>
      <c r="C70" s="8" t="str">
        <f>IF(A70="","",VLOOKUP(A70,[1]名簿掲載情報!A:M,5))</f>
        <v>児玉　光司</v>
      </c>
      <c r="D70" s="8" t="str">
        <f>IF(A70="","",LEFT(VLOOKUP(A70,[1]名簿掲載情報!A:M,11),2))</f>
        <v>2級</v>
      </c>
      <c r="E70" s="8" t="str">
        <f>IF(A70="","",VLOOKUP(A70,[1]名簿掲載情報!A:M,12))</f>
        <v>広島県知事登録
第　17557　号</v>
      </c>
      <c r="F70" s="8" t="str">
        <f>IF(A70="","",VLOOKUP(A70,[1]名簿掲載情報!A:M,6))</f>
        <v>住友不動産株式会社住宅再生一級建築士事務所</v>
      </c>
      <c r="G70" s="8" t="str">
        <f>IF(A70="","",VLOOKUP(A70,[1]名簿掲載情報!A:M,7))</f>
        <v>東京都新宿区西新宿四丁目34番7号</v>
      </c>
      <c r="H70" s="8" t="str">
        <f>IF(A70="","",VLOOKUP(A70,[1]名簿掲載情報!A:M,8))</f>
        <v>（050）3112-9896</v>
      </c>
      <c r="I70" s="8" t="str">
        <f>IF(A70="","",VLOOKUP(A70,[1]名簿掲載情報!A:M,9))</f>
        <v>－</v>
      </c>
    </row>
    <row r="71" spans="1:9" ht="30" customHeight="1" x14ac:dyDescent="0.2">
      <c r="A71" s="7">
        <f>IF(COUNTA([1]名簿掲載情報!$A$18:$A$981)&lt;=A70,"",A70+1)</f>
        <v>68</v>
      </c>
      <c r="B71" s="8" t="str">
        <f>IF(A71="","",VLOOKUP(A71,[1]名簿掲載情報!A:M,4))</f>
        <v>24－184</v>
      </c>
      <c r="C71" s="8" t="str">
        <f>IF(A71="","",VLOOKUP(A71,[1]名簿掲載情報!A:M,5))</f>
        <v>中曽称　潤</v>
      </c>
      <c r="D71" s="8" t="str">
        <f>IF(A71="","",LEFT(VLOOKUP(A71,[1]名簿掲載情報!A:M,11),2))</f>
        <v>2級</v>
      </c>
      <c r="E71" s="8" t="str">
        <f>IF(A71="","",VLOOKUP(A71,[1]名簿掲載情報!A:M,12))</f>
        <v>広島県知事登録
第　18190　号</v>
      </c>
      <c r="F71" s="8" t="str">
        <f>IF(A71="","",VLOOKUP(A71,[1]名簿掲載情報!A:M,6))</f>
        <v>住友不動産株式会社住宅再生一級建築士事務所</v>
      </c>
      <c r="G71" s="8" t="str">
        <f>IF(A71="","",VLOOKUP(A71,[1]名簿掲載情報!A:M,7))</f>
        <v>東京都新宿区西新宿四丁目34番7号</v>
      </c>
      <c r="H71" s="8" t="str">
        <f>IF(A71="","",VLOOKUP(A71,[1]名簿掲載情報!A:M,8))</f>
        <v>（050）3112-9896</v>
      </c>
      <c r="I71" s="8" t="str">
        <f>IF(A71="","",VLOOKUP(A71,[1]名簿掲載情報!A:M,9))</f>
        <v>－</v>
      </c>
    </row>
    <row r="72" spans="1:9" ht="30" customHeight="1" x14ac:dyDescent="0.2">
      <c r="A72" s="7">
        <f>IF(COUNTA([1]名簿掲載情報!$A$18:$A$981)&lt;=A71,"",A71+1)</f>
        <v>69</v>
      </c>
      <c r="B72" s="8" t="str">
        <f>IF(A72="","",VLOOKUP(A72,[1]名簿掲載情報!A:M,4))</f>
        <v>24－185</v>
      </c>
      <c r="C72" s="8" t="str">
        <f>IF(A72="","",VLOOKUP(A72,[1]名簿掲載情報!A:M,5))</f>
        <v>水本　幸治</v>
      </c>
      <c r="D72" s="8" t="str">
        <f>IF(A72="","",LEFT(VLOOKUP(A72,[1]名簿掲載情報!A:M,11),2))</f>
        <v>2級</v>
      </c>
      <c r="E72" s="8" t="str">
        <f>IF(A72="","",VLOOKUP(A72,[1]名簿掲載情報!A:M,12))</f>
        <v>広島県知事登録
第　17612　号</v>
      </c>
      <c r="F72" s="8" t="str">
        <f>IF(A72="","",VLOOKUP(A72,[1]名簿掲載情報!A:M,6))</f>
        <v>水本兄弟建設有限会社二級建築士事務所</v>
      </c>
      <c r="G72" s="9" t="str">
        <f>IF(A72="","",VLOOKUP(A72,[1]名簿掲載情報!A:M,7))</f>
        <v>福山市鞆町後地572番地の1</v>
      </c>
      <c r="H72" s="8" t="str">
        <f>IF(A72="","",VLOOKUP(A72,[1]名簿掲載情報!A:M,8))</f>
        <v>（084）982-1494</v>
      </c>
      <c r="I72" s="8" t="str">
        <f>IF(A72="","",VLOOKUP(A72,[1]名簿掲載情報!A:M,9))</f>
        <v>（084）982-1495</v>
      </c>
    </row>
    <row r="73" spans="1:9" ht="30" customHeight="1" x14ac:dyDescent="0.2">
      <c r="A73" s="7">
        <f>IF(COUNTA([1]名簿掲載情報!$A$18:$A$981)&lt;=A72,"",A72+1)</f>
        <v>70</v>
      </c>
      <c r="B73" s="8" t="str">
        <f>IF(A73="","",VLOOKUP(A73,[1]名簿掲載情報!A:M,4))</f>
        <v>25－186</v>
      </c>
      <c r="C73" s="8" t="str">
        <f>IF(A73="","",VLOOKUP(A73,[1]名簿掲載情報!A:M,5))</f>
        <v>中桐　愼治</v>
      </c>
      <c r="D73" s="8" t="str">
        <f>IF(A73="","",LEFT(VLOOKUP(A73,[1]名簿掲載情報!A:M,11),2))</f>
        <v>1級</v>
      </c>
      <c r="E73" s="8" t="str">
        <f>IF(A73="","",VLOOKUP(A73,[1]名簿掲載情報!A:M,12))</f>
        <v>大臣登録
第　298390　号</v>
      </c>
      <c r="F73" s="8" t="str">
        <f>IF(A73="","",VLOOKUP(A73,[1]名簿掲載情報!A:M,6))</f>
        <v>有限会社　中桐建築設計事務所</v>
      </c>
      <c r="G73" s="8" t="str">
        <f>IF(A73="","",VLOOKUP(A73,[1]名簿掲載情報!A:M,7))</f>
        <v>岡山県倉敷市船穂町船穂1444-1</v>
      </c>
      <c r="H73" s="8" t="str">
        <f>IF(A73="","",VLOOKUP(A73,[1]名簿掲載情報!A:M,8))</f>
        <v>（086）552-4141</v>
      </c>
      <c r="I73" s="8" t="str">
        <f>IF(A73="","",VLOOKUP(A73,[1]名簿掲載情報!A:M,9))</f>
        <v>（086）552-4143</v>
      </c>
    </row>
    <row r="74" spans="1:9" ht="30" customHeight="1" x14ac:dyDescent="0.2">
      <c r="A74" s="7">
        <f>IF(COUNTA([1]名簿掲載情報!$A$18:$A$981)&lt;=A73,"",A73+1)</f>
        <v>71</v>
      </c>
      <c r="B74" s="8" t="str">
        <f>IF(A74="","",VLOOKUP(A74,[1]名簿掲載情報!A:M,4))</f>
        <v>25－187</v>
      </c>
      <c r="C74" s="8" t="str">
        <f>IF(A74="","",VLOOKUP(A74,[1]名簿掲載情報!A:M,5))</f>
        <v>平田　史晃</v>
      </c>
      <c r="D74" s="8" t="str">
        <f>IF(A74="","",LEFT(VLOOKUP(A74,[1]名簿掲載情報!A:M,11),2))</f>
        <v>1級</v>
      </c>
      <c r="E74" s="8" t="str">
        <f>IF(A74="","",VLOOKUP(A74,[1]名簿掲載情報!A:M,12))</f>
        <v>大臣登録
第　358270　号</v>
      </c>
      <c r="F74" s="8" t="str">
        <f>IF(A74="","",VLOOKUP(A74,[1]名簿掲載情報!A:M,6))</f>
        <v>平田史晃建築設計事務所</v>
      </c>
      <c r="G74" s="9" t="str">
        <f>IF(A74="","",VLOOKUP(A74,[1]名簿掲載情報!A:M,7))</f>
        <v>福山市明神町1-4-32</v>
      </c>
      <c r="H74" s="8" t="str">
        <f>IF(A74="","",VLOOKUP(A74,[1]名簿掲載情報!A:M,8))</f>
        <v>（090）5373-1277</v>
      </c>
      <c r="I74" s="8" t="str">
        <f>IF(A74="","",VLOOKUP(A74,[1]名簿掲載情報!A:M,9))</f>
        <v>（084）921-7643</v>
      </c>
    </row>
    <row r="75" spans="1:9" ht="30" customHeight="1" x14ac:dyDescent="0.2">
      <c r="A75" s="7">
        <f>IF(COUNTA([1]名簿掲載情報!$A$18:$A$981)&lt;=A74,"",A74+1)</f>
        <v>72</v>
      </c>
      <c r="B75" s="8" t="str">
        <f>IF(A75="","",VLOOKUP(A75,[1]名簿掲載情報!A:M,4))</f>
        <v>25－188</v>
      </c>
      <c r="C75" s="8" t="str">
        <f>IF(A75="","",VLOOKUP(A75,[1]名簿掲載情報!A:M,5))</f>
        <v>和泉　貴大</v>
      </c>
      <c r="D75" s="8" t="str">
        <f>IF(A75="","",LEFT(VLOOKUP(A75,[1]名簿掲載情報!A:M,11),2))</f>
        <v>1級</v>
      </c>
      <c r="E75" s="8" t="str">
        <f>IF(A75="","",VLOOKUP(A75,[1]名簿掲載情報!A:M,12))</f>
        <v>大臣登録
第　381712　号</v>
      </c>
      <c r="F75" s="8" t="str">
        <f>IF(A75="","",VLOOKUP(A75,[1]名簿掲載情報!A:M,6))</f>
        <v>マエダハウジングデザイン設計事務所</v>
      </c>
      <c r="G75" s="9" t="str">
        <f>IF(A75="","",VLOOKUP(A75,[1]名簿掲載情報!A:M,7))</f>
        <v>広島県広島市中区八丁堀10番14号</v>
      </c>
      <c r="H75" s="8" t="str">
        <f>IF(A75="","",VLOOKUP(A75,[1]名簿掲載情報!A:M,8))</f>
        <v>（082）511-7552</v>
      </c>
      <c r="I75" s="8" t="str">
        <f>IF(A75="","",VLOOKUP(A75,[1]名簿掲載情報!A:M,9))</f>
        <v>（082）511-7553</v>
      </c>
    </row>
  </sheetData>
  <sheetProtection sort="0" autoFilter="0"/>
  <autoFilter ref="A3:I3" xr:uid="{00000000-0009-0000-0000-000003000000}"/>
  <mergeCells count="6">
    <mergeCell ref="A1:E1"/>
    <mergeCell ref="A2:A3"/>
    <mergeCell ref="B2:C2"/>
    <mergeCell ref="D2:E2"/>
    <mergeCell ref="F2:G2"/>
    <mergeCell ref="H2:I2"/>
  </mergeCells>
  <phoneticPr fontId="2"/>
  <pageMargins left="0.47244094488188981" right="0.47244094488188981" top="0.78740157480314965" bottom="0.78740157480314965" header="0.51181102362204722" footer="0.51181102362204722"/>
  <pageSetup paperSize="9" fitToHeight="0" orientation="landscape" r:id="rId1"/>
  <headerFooter alignWithMargins="0">
    <oddFooter>&amp;C&amp;"ＭＳ 明朝,標準"&amp;P / &amp;N</oddFooter>
  </headerFooter>
  <rowBreaks count="3" manualBreakCount="3">
    <brk id="31" max="8" man="1"/>
    <brk id="45" max="8" man="1"/>
    <brk id="59" max="8" man="1"/>
  </rowBreaks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資格者名簿（20260213）</vt:lpstr>
      <vt:lpstr>'資格者名簿（20260213）'!Print_Area</vt:lpstr>
      <vt:lpstr>'資格者名簿（20260213）'!Print_Titles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USER103</dc:creator>
  <cp:lastModifiedBy>USER103</cp:lastModifiedBy>
  <dcterms:created xsi:type="dcterms:W3CDTF">2026-02-13T02:55:54Z</dcterms:created>
  <dcterms:modified xsi:type="dcterms:W3CDTF">2026-02-13T02:57:10Z</dcterms:modified>
</cp:coreProperties>
</file>