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S-keiyaku11\共有フォルダ\議決案件・JV工事\01．議決案件\2025年度\2026.03.06_（港湾河川課）【総合評価・2JV】菫１５号橋架替工事（谷地川・手城川流域・８－１）\01_公告\"/>
    </mc:Choice>
  </mc:AlternateContent>
  <xr:revisionPtr revIDLastSave="0" documentId="13_ncr:1_{0B342A6A-039D-440C-BE8F-C18F76E94C8D}" xr6:coauthVersionLast="47" xr6:coauthVersionMax="47" xr10:uidLastSave="{00000000-0000-0000-0000-000000000000}"/>
  <bookViews>
    <workbookView xWindow="-110" yWindow="-110" windowWidth="19420" windowHeight="11500" tabRatio="599" xr2:uid="{00000000-000D-0000-FFFF-FFFF00000000}"/>
  </bookViews>
  <sheets>
    <sheet name="特別簡易型（土木一式）" sheetId="30" r:id="rId1"/>
  </sheets>
  <definedNames>
    <definedName name="_xlnm.Print_Area" localSheetId="0">'特別簡易型（土木一式）'!$A$1:$BV$98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30" l="1"/>
  <c r="BE28" i="30" l="1"/>
  <c r="BI39" i="30"/>
  <c r="BH39" i="30"/>
  <c r="BG39" i="30"/>
  <c r="AL49" i="30"/>
  <c r="AP39" i="30"/>
  <c r="AO39" i="30"/>
  <c r="AN39" i="30"/>
  <c r="S28" i="30"/>
  <c r="W39" i="30"/>
  <c r="V39" i="30"/>
  <c r="U39" i="30"/>
  <c r="M39" i="30"/>
  <c r="S43" i="30" l="1"/>
  <c r="S46" i="30"/>
  <c r="S29" i="30"/>
  <c r="S32" i="30"/>
  <c r="BE49" i="30"/>
  <c r="CN49" i="30" s="1"/>
  <c r="CH49" i="30"/>
  <c r="S49" i="30"/>
  <c r="CB49" i="30" s="1"/>
  <c r="F75" i="30"/>
  <c r="BO71" i="30"/>
  <c r="G58" i="30"/>
  <c r="BL58" i="30" s="1"/>
  <c r="BL74" i="30" s="1"/>
  <c r="G57" i="30"/>
  <c r="BL52" i="30"/>
  <c r="BL57" i="30" s="1"/>
  <c r="AY39" i="30"/>
  <c r="AS39" i="30"/>
  <c r="AF39" i="30"/>
  <c r="Z39" i="30"/>
  <c r="Z51" i="30" s="1"/>
  <c r="CK39" i="30" s="1"/>
  <c r="M51" i="30"/>
  <c r="G39" i="30"/>
  <c r="G51" i="30" s="1"/>
  <c r="BL24" i="30"/>
  <c r="BP20" i="30"/>
  <c r="BO20" i="30"/>
  <c r="BN20" i="30"/>
  <c r="G20" i="30"/>
  <c r="G26" i="30" s="1"/>
  <c r="BL13" i="30"/>
  <c r="BL20" i="30" l="1"/>
  <c r="BL26" i="30" s="1"/>
  <c r="AY51" i="30"/>
  <c r="BE29" i="30"/>
  <c r="BE46" i="30"/>
  <c r="CN46" i="30" s="1"/>
  <c r="BE43" i="30"/>
  <c r="CN43" i="30" s="1"/>
  <c r="BE32" i="30"/>
  <c r="CN32" i="30" s="1"/>
  <c r="AS51" i="30"/>
  <c r="BE39" i="30"/>
  <c r="CN39" i="30" s="1"/>
  <c r="AL39" i="30"/>
  <c r="CH39" i="30" s="1"/>
  <c r="AL32" i="30"/>
  <c r="CH32" i="30" s="1"/>
  <c r="AL43" i="30"/>
  <c r="CH43" i="30" s="1"/>
  <c r="AL29" i="30"/>
  <c r="AL46" i="30"/>
  <c r="CH46" i="30" s="1"/>
  <c r="AF51" i="30"/>
  <c r="S39" i="30"/>
  <c r="CB39" i="30" s="1"/>
  <c r="CB28" i="30"/>
  <c r="CB43" i="30"/>
  <c r="CN28" i="30"/>
  <c r="CL39" i="30"/>
  <c r="CH28" i="30"/>
  <c r="CJ39" i="30"/>
  <c r="CE39" i="30"/>
  <c r="CF39" i="30"/>
  <c r="CB32" i="30"/>
  <c r="CB46" i="30"/>
  <c r="CD39" i="30"/>
  <c r="G74" i="30"/>
  <c r="CR39" i="30" l="1"/>
  <c r="CQ39" i="30"/>
  <c r="CP39" i="30"/>
  <c r="CH29" i="30"/>
  <c r="AL51" i="30"/>
  <c r="CH51" i="30" s="1"/>
  <c r="CN29" i="30"/>
  <c r="BE51" i="30"/>
  <c r="CN51" i="30" s="1"/>
  <c r="CB29" i="30" l="1"/>
  <c r="S51" i="30"/>
  <c r="CB51" i="30" s="1"/>
  <c r="BO39" i="30" l="1"/>
  <c r="BN39" i="30"/>
  <c r="BP39" i="30"/>
  <c r="BL39" i="30"/>
  <c r="BL49" i="30"/>
  <c r="BL43" i="30"/>
  <c r="BL27" i="30"/>
  <c r="BL29" i="30"/>
  <c r="BL28" i="30"/>
  <c r="BL32" i="30"/>
  <c r="BL46" i="30"/>
  <c r="BL51" i="30" l="1"/>
  <c r="BL75"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黒川　竜男</author>
    <author>園尾　一成</author>
  </authors>
  <commentList>
    <comment ref="K20" authorId="0" shapeId="0" xr:uid="{00000000-0006-0000-0000-000001000000}">
      <text>
        <r>
          <rPr>
            <b/>
            <sz val="12"/>
            <color indexed="81"/>
            <rFont val="ＭＳ Ｐゴシック"/>
            <family val="3"/>
            <charset val="128"/>
          </rPr>
          <t>実績がない場合は、65点を入力すること。</t>
        </r>
      </text>
    </comment>
    <comment ref="S27" authorId="1" shapeId="0" xr:uid="{00000000-0006-0000-0000-000002000000}">
      <text>
        <r>
          <rPr>
            <b/>
            <sz val="12"/>
            <color indexed="81"/>
            <rFont val="MS P ゴシック"/>
            <family val="3"/>
            <charset val="128"/>
          </rPr>
          <t>専任補助者を配置する場合は、「（６）若手技術者の配置」を除き、専任補助者の点数となります。</t>
        </r>
      </text>
    </comment>
    <comment ref="AL27" authorId="1" shapeId="0" xr:uid="{00000000-0006-0000-0000-000003000000}">
      <text>
        <r>
          <rPr>
            <b/>
            <sz val="12"/>
            <color indexed="81"/>
            <rFont val="MS P ゴシック"/>
            <family val="3"/>
            <charset val="128"/>
          </rPr>
          <t>専任補助者を配置する場合は、「（６）若手技術者の配置」を除き、専任補助者の点数となります。</t>
        </r>
      </text>
    </comment>
    <comment ref="BE27" authorId="1" shapeId="0" xr:uid="{00000000-0006-0000-0000-000004000000}">
      <text>
        <r>
          <rPr>
            <b/>
            <sz val="12"/>
            <color indexed="81"/>
            <rFont val="MS P ゴシック"/>
            <family val="3"/>
            <charset val="128"/>
          </rPr>
          <t>専任補助者を配置する場合は、「（６）若手技術者の配置」を除き、専任補助者の点数となります。</t>
        </r>
      </text>
    </comment>
    <comment ref="BL27" authorId="1" shapeId="0" xr:uid="{00000000-0006-0000-0000-000005000000}">
      <text>
        <r>
          <rPr>
            <b/>
            <sz val="12"/>
            <color indexed="81"/>
            <rFont val="MS P ゴシック"/>
            <family val="3"/>
            <charset val="128"/>
          </rPr>
          <t>【Ａ】・【Ｂ】・【Ｃ】のうち、「２　配置予定技術者の能力」の小計が最も低い点数となります。</t>
        </r>
      </text>
    </comment>
    <comment ref="K39" authorId="0" shapeId="0" xr:uid="{00000000-0006-0000-0000-000006000000}">
      <text>
        <r>
          <rPr>
            <b/>
            <sz val="12"/>
            <color indexed="81"/>
            <rFont val="ＭＳ Ｐゴシック"/>
            <family val="3"/>
            <charset val="128"/>
          </rPr>
          <t>実績がない場合は、65点を入力すること。</t>
        </r>
        <r>
          <rPr>
            <sz val="9"/>
            <color indexed="81"/>
            <rFont val="ＭＳ Ｐゴシック"/>
            <family val="3"/>
            <charset val="128"/>
          </rPr>
          <t xml:space="preserve">
</t>
        </r>
      </text>
    </comment>
    <comment ref="S49" authorId="1" shapeId="0" xr:uid="{00000000-0006-0000-0000-000007000000}">
      <text>
        <r>
          <rPr>
            <b/>
            <sz val="12"/>
            <color indexed="81"/>
            <rFont val="MS P ゴシック"/>
            <family val="3"/>
            <charset val="128"/>
          </rPr>
          <t>配置予定技術者の点数となります。</t>
        </r>
      </text>
    </comment>
    <comment ref="AL49" authorId="1" shapeId="0" xr:uid="{00000000-0006-0000-0000-000008000000}">
      <text>
        <r>
          <rPr>
            <b/>
            <sz val="12"/>
            <color indexed="81"/>
            <rFont val="MS P ゴシック"/>
            <family val="3"/>
            <charset val="128"/>
          </rPr>
          <t>配置予定技術者の点数となります。</t>
        </r>
      </text>
    </comment>
    <comment ref="BE49" authorId="1" shapeId="0" xr:uid="{00000000-0006-0000-0000-000009000000}">
      <text>
        <r>
          <rPr>
            <b/>
            <sz val="12"/>
            <color indexed="81"/>
            <rFont val="MS P ゴシック"/>
            <family val="3"/>
            <charset val="128"/>
          </rPr>
          <t>配置予定技術者の点数となります。</t>
        </r>
      </text>
    </comment>
    <comment ref="BL75" authorId="1" shapeId="0" xr:uid="{00000000-0006-0000-0000-00000A000000}">
      <text>
        <r>
          <rPr>
            <b/>
            <sz val="12"/>
            <color indexed="81"/>
            <rFont val="ＭＳ Ｐゴシック"/>
            <family val="3"/>
            <charset val="128"/>
          </rPr>
          <t xml:space="preserve">この点数が入札者の評価点となります。
</t>
        </r>
      </text>
    </comment>
  </commentList>
</comments>
</file>

<file path=xl/sharedStrings.xml><?xml version="1.0" encoding="utf-8"?>
<sst xmlns="http://schemas.openxmlformats.org/spreadsheetml/2006/main" count="171" uniqueCount="122">
  <si>
    <t>評価項目</t>
    <rPh sb="0" eb="2">
      <t>ヒョウカ</t>
    </rPh>
    <rPh sb="2" eb="4">
      <t>コウモク</t>
    </rPh>
    <phoneticPr fontId="2"/>
  </si>
  <si>
    <t>合　　　　計</t>
    <rPh sb="0" eb="1">
      <t>ゴウ</t>
    </rPh>
    <rPh sb="5" eb="6">
      <t>ケイ</t>
    </rPh>
    <phoneticPr fontId="2"/>
  </si>
  <si>
    <t>工事名</t>
    <rPh sb="0" eb="2">
      <t>コウジ</t>
    </rPh>
    <rPh sb="2" eb="3">
      <t>メイ</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</si>
  <si>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</si>
  <si>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</si>
  <si>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2"/>
  </si>
  <si>
    <t>自己採点
（入札者）</t>
    <rPh sb="0" eb="2">
      <t>ジコ</t>
    </rPh>
    <rPh sb="2" eb="4">
      <t>サイテン</t>
    </rPh>
    <rPh sb="6" eb="8">
      <t>ニュウサツ</t>
    </rPh>
    <rPh sb="8" eb="9">
      <t>シャ</t>
    </rPh>
    <phoneticPr fontId="2"/>
  </si>
  <si>
    <t>評価結果
（発注者）</t>
    <rPh sb="0" eb="2">
      <t>ヒョウカ</t>
    </rPh>
    <rPh sb="2" eb="4">
      <t>ケッカ</t>
    </rPh>
    <rPh sb="6" eb="9">
      <t>ハッチュウシャ</t>
    </rPh>
    <phoneticPr fontId="2"/>
  </si>
  <si>
    <t>１　企業の
　施工能力</t>
    <rPh sb="2" eb="4">
      <t>キギョウ</t>
    </rPh>
    <rPh sb="7" eb="9">
      <t>セコウ</t>
    </rPh>
    <rPh sb="9" eb="11">
      <t>ノウリョク</t>
    </rPh>
    <phoneticPr fontId="2"/>
  </si>
  <si>
    <t>小　　　　計</t>
    <rPh sb="0" eb="1">
      <t>ショウ</t>
    </rPh>
    <rPh sb="5" eb="6">
      <t>ケイ</t>
    </rPh>
    <phoneticPr fontId="2"/>
  </si>
  <si>
    <t>３　地域精通
　性</t>
    <rPh sb="2" eb="4">
      <t>チイキ</t>
    </rPh>
    <rPh sb="4" eb="6">
      <t>セイツウ</t>
    </rPh>
    <rPh sb="8" eb="9">
      <t>セイ</t>
    </rPh>
    <phoneticPr fontId="2"/>
  </si>
  <si>
    <t>(1)工事場所と本店の位置関係</t>
    <rPh sb="3" eb="5">
      <t>コウジ</t>
    </rPh>
    <rPh sb="5" eb="7">
      <t>バショ</t>
    </rPh>
    <rPh sb="8" eb="10">
      <t>ホンテン</t>
    </rPh>
    <rPh sb="11" eb="13">
      <t>イチ</t>
    </rPh>
    <rPh sb="13" eb="15">
      <t>カンケイ</t>
    </rPh>
    <phoneticPr fontId="2"/>
  </si>
  <si>
    <t>工事施工場所と同一の小学校区</t>
    <rPh sb="0" eb="2">
      <t>コウジ</t>
    </rPh>
    <rPh sb="2" eb="4">
      <t>セコウ</t>
    </rPh>
    <rPh sb="4" eb="6">
      <t>バショ</t>
    </rPh>
    <rPh sb="7" eb="9">
      <t>ドウイツ</t>
    </rPh>
    <rPh sb="10" eb="13">
      <t>ショウガッコウ</t>
    </rPh>
    <rPh sb="13" eb="14">
      <t>ク</t>
    </rPh>
    <phoneticPr fontId="2"/>
  </si>
  <si>
    <t>工事施工場所と同一の地域（Ａ～Ｆ）で隣接する小学校区</t>
    <rPh sb="22" eb="25">
      <t>ショウガッコウ</t>
    </rPh>
    <rPh sb="25" eb="26">
      <t>ク</t>
    </rPh>
    <phoneticPr fontId="2"/>
  </si>
  <si>
    <t>工事施工場所と同一の地域（Ａ～Ｆ）</t>
    <rPh sb="0" eb="2">
      <t>コウジ</t>
    </rPh>
    <rPh sb="2" eb="4">
      <t>セコウ</t>
    </rPh>
    <rPh sb="4" eb="6">
      <t>バショ</t>
    </rPh>
    <rPh sb="7" eb="9">
      <t>ドウイツ</t>
    </rPh>
    <rPh sb="10" eb="12">
      <t>チイキ</t>
    </rPh>
    <phoneticPr fontId="2"/>
  </si>
  <si>
    <t>工事施工場所と他地域の隣接する小学校区</t>
    <rPh sb="15" eb="18">
      <t>ショウガッコウ</t>
    </rPh>
    <rPh sb="18" eb="19">
      <t>ク</t>
    </rPh>
    <phoneticPr fontId="2"/>
  </si>
  <si>
    <t>その他</t>
    <rPh sb="2" eb="3">
      <t>タ</t>
    </rPh>
    <phoneticPr fontId="2"/>
  </si>
  <si>
    <t>４　企業の社
　会貢献度</t>
    <rPh sb="2" eb="4">
      <t>キギョウ</t>
    </rPh>
    <rPh sb="5" eb="6">
      <t>シャ</t>
    </rPh>
    <rPh sb="8" eb="9">
      <t>カイ</t>
    </rPh>
    <rPh sb="9" eb="12">
      <t>コウケンド</t>
    </rPh>
    <phoneticPr fontId="2"/>
  </si>
  <si>
    <t>(1)障がい者の雇用状況</t>
    <rPh sb="3" eb="4">
      <t>サワ</t>
    </rPh>
    <rPh sb="6" eb="7">
      <t>シャ</t>
    </rPh>
    <rPh sb="8" eb="10">
      <t>コヨウ</t>
    </rPh>
    <rPh sb="10" eb="12">
      <t>ジョウキョウ</t>
    </rPh>
    <phoneticPr fontId="2"/>
  </si>
  <si>
    <t>(2)次世代育成支援の取組状況</t>
    <rPh sb="3" eb="6">
      <t>ジセダイ</t>
    </rPh>
    <rPh sb="6" eb="8">
      <t>イクセイ</t>
    </rPh>
    <rPh sb="8" eb="10">
      <t>シエン</t>
    </rPh>
    <rPh sb="11" eb="13">
      <t>トリクミ</t>
    </rPh>
    <rPh sb="13" eb="15">
      <t>ジョウキョウ</t>
    </rPh>
    <phoneticPr fontId="2"/>
  </si>
  <si>
    <t>(3)男女共同参画の取組状況</t>
    <rPh sb="3" eb="5">
      <t>ダンジョ</t>
    </rPh>
    <rPh sb="5" eb="7">
      <t>キョウドウ</t>
    </rPh>
    <rPh sb="7" eb="9">
      <t>サンカク</t>
    </rPh>
    <rPh sb="10" eb="11">
      <t>ト</t>
    </rPh>
    <rPh sb="11" eb="12">
      <t>ク</t>
    </rPh>
    <rPh sb="12" eb="14">
      <t>ジョウキョウ</t>
    </rPh>
    <phoneticPr fontId="2"/>
  </si>
  <si>
    <t>(4)ふくやまワーク・ライフ・バランス認定の有無</t>
    <rPh sb="19" eb="21">
      <t>ニンテイ</t>
    </rPh>
    <rPh sb="22" eb="24">
      <t>ウム</t>
    </rPh>
    <phoneticPr fontId="2"/>
  </si>
  <si>
    <t>(5)福山市災害応急対策協力事業者登録の有無</t>
    <rPh sb="3" eb="6">
      <t>フクヤマシ</t>
    </rPh>
    <rPh sb="6" eb="8">
      <t>サイガイ</t>
    </rPh>
    <rPh sb="8" eb="10">
      <t>オウキュウ</t>
    </rPh>
    <rPh sb="10" eb="12">
      <t>タイサク</t>
    </rPh>
    <rPh sb="12" eb="14">
      <t>キョウリョク</t>
    </rPh>
    <rPh sb="14" eb="17">
      <t>ジギョウシャ</t>
    </rPh>
    <rPh sb="17" eb="19">
      <t>トウロク</t>
    </rPh>
    <rPh sb="20" eb="22">
      <t>ウム</t>
    </rPh>
    <phoneticPr fontId="2"/>
  </si>
  <si>
    <t>(1)過去15か年度の同種・同規模以上の工事の施工実績（1件）</t>
    <phoneticPr fontId="2"/>
  </si>
  <si>
    <t>85点以上</t>
    <phoneticPr fontId="2"/>
  </si>
  <si>
    <t>(2)過去10か年度の同一工種の工事成績評定点3件の平均点</t>
    <phoneticPr fontId="2"/>
  </si>
  <si>
    <t>建設系ＣＰＤ協議会の加盟団体の行う継続教育の取得単位が基準以上である</t>
    <rPh sb="0" eb="2">
      <t>ケンセツ</t>
    </rPh>
    <rPh sb="2" eb="3">
      <t>ケイ</t>
    </rPh>
    <rPh sb="6" eb="9">
      <t>キョウギカイ</t>
    </rPh>
    <rPh sb="10" eb="12">
      <t>カメイ</t>
    </rPh>
    <rPh sb="12" eb="14">
      <t>ダンタイ</t>
    </rPh>
    <rPh sb="15" eb="16">
      <t>オコナ</t>
    </rPh>
    <rPh sb="17" eb="19">
      <t>ケイゾク</t>
    </rPh>
    <rPh sb="19" eb="21">
      <t>キョウイク</t>
    </rPh>
    <rPh sb="22" eb="24">
      <t>シュトク</t>
    </rPh>
    <rPh sb="24" eb="26">
      <t>タンイ</t>
    </rPh>
    <rPh sb="27" eb="29">
      <t>キジュン</t>
    </rPh>
    <rPh sb="29" eb="31">
      <t>イジョウ</t>
    </rPh>
    <phoneticPr fontId="2"/>
  </si>
  <si>
    <t>取得しているが基準未満である</t>
    <rPh sb="0" eb="2">
      <t>シュトク</t>
    </rPh>
    <rPh sb="7" eb="9">
      <t>キジュン</t>
    </rPh>
    <phoneticPr fontId="2"/>
  </si>
  <si>
    <t>取得していない</t>
    <rPh sb="0" eb="2">
      <t>シュトク</t>
    </rPh>
    <phoneticPr fontId="2"/>
  </si>
  <si>
    <t>表彰実績あり</t>
    <rPh sb="0" eb="2">
      <t>ヒョウショウ</t>
    </rPh>
    <rPh sb="2" eb="4">
      <t>ジッセキ</t>
    </rPh>
    <phoneticPr fontId="2"/>
  </si>
  <si>
    <t>※上記の実績が過去3か年度で2回以上ある場合は1点を加算する</t>
    <rPh sb="1" eb="3">
      <t>ジョウキ</t>
    </rPh>
    <rPh sb="4" eb="6">
      <t>ジッセキ</t>
    </rPh>
    <rPh sb="7" eb="9">
      <t>カコ</t>
    </rPh>
    <rPh sb="11" eb="13">
      <t>ネンド</t>
    </rPh>
    <rPh sb="15" eb="18">
      <t>カイイジョウ</t>
    </rPh>
    <rPh sb="20" eb="22">
      <t>バアイ</t>
    </rPh>
    <rPh sb="24" eb="25">
      <t>テン</t>
    </rPh>
    <rPh sb="26" eb="28">
      <t>カサン</t>
    </rPh>
    <phoneticPr fontId="2"/>
  </si>
  <si>
    <t>表彰実績なし</t>
    <rPh sb="0" eb="2">
      <t>ヒョウショウ</t>
    </rPh>
    <rPh sb="2" eb="4">
      <t>ジッセキ</t>
    </rPh>
    <phoneticPr fontId="2"/>
  </si>
  <si>
    <t>障がい者雇用率が法定基準以上である</t>
    <rPh sb="0" eb="1">
      <t>サワ</t>
    </rPh>
    <rPh sb="3" eb="4">
      <t>シャ</t>
    </rPh>
    <rPh sb="4" eb="6">
      <t>コヨウ</t>
    </rPh>
    <rPh sb="6" eb="7">
      <t>リツ</t>
    </rPh>
    <rPh sb="8" eb="10">
      <t>ホウテイ</t>
    </rPh>
    <rPh sb="10" eb="12">
      <t>キジュン</t>
    </rPh>
    <rPh sb="12" eb="14">
      <t>イジョウ</t>
    </rPh>
    <phoneticPr fontId="2"/>
  </si>
  <si>
    <t>障がい者雇用率が法定基準未満であるが１人以上雇用している</t>
    <rPh sb="0" eb="1">
      <t>サワ</t>
    </rPh>
    <rPh sb="3" eb="4">
      <t>シャ</t>
    </rPh>
    <rPh sb="4" eb="6">
      <t>コヨウ</t>
    </rPh>
    <rPh sb="6" eb="7">
      <t>リツ</t>
    </rPh>
    <rPh sb="8" eb="10">
      <t>ホウテイ</t>
    </rPh>
    <rPh sb="10" eb="12">
      <t>キジュン</t>
    </rPh>
    <rPh sb="12" eb="14">
      <t>ミマン</t>
    </rPh>
    <rPh sb="19" eb="20">
      <t>ニン</t>
    </rPh>
    <rPh sb="20" eb="22">
      <t>イジョウ</t>
    </rPh>
    <rPh sb="22" eb="24">
      <t>コヨウ</t>
    </rPh>
    <phoneticPr fontId="2"/>
  </si>
  <si>
    <t>雇用していない</t>
    <rPh sb="0" eb="2">
      <t>コヨウ</t>
    </rPh>
    <phoneticPr fontId="2"/>
  </si>
  <si>
    <t>取り組んでいる</t>
    <rPh sb="0" eb="1">
      <t>ト</t>
    </rPh>
    <rPh sb="2" eb="3">
      <t>ク</t>
    </rPh>
    <phoneticPr fontId="2"/>
  </si>
  <si>
    <t>取り組んでいない</t>
    <rPh sb="0" eb="1">
      <t>ト</t>
    </rPh>
    <rPh sb="2" eb="3">
      <t>ク</t>
    </rPh>
    <phoneticPr fontId="2"/>
  </si>
  <si>
    <t>建設工事に係る女性の技術者を１人以上雇用している</t>
    <rPh sb="0" eb="2">
      <t>ケンセツ</t>
    </rPh>
    <rPh sb="2" eb="4">
      <t>コウジ</t>
    </rPh>
    <rPh sb="5" eb="6">
      <t>カカワ</t>
    </rPh>
    <rPh sb="7" eb="9">
      <t>ジョセイ</t>
    </rPh>
    <rPh sb="10" eb="13">
      <t>ギジュツシャ</t>
    </rPh>
    <rPh sb="15" eb="16">
      <t>ニン</t>
    </rPh>
    <rPh sb="16" eb="18">
      <t>イジョウ</t>
    </rPh>
    <rPh sb="18" eb="20">
      <t>コヨウ</t>
    </rPh>
    <phoneticPr fontId="2"/>
  </si>
  <si>
    <t>雇用していない</t>
    <phoneticPr fontId="2"/>
  </si>
  <si>
    <t>認定あり</t>
    <rPh sb="0" eb="2">
      <t>ニンテイ</t>
    </rPh>
    <phoneticPr fontId="2"/>
  </si>
  <si>
    <t>認定なし</t>
    <rPh sb="0" eb="2">
      <t>ニンテイ</t>
    </rPh>
    <phoneticPr fontId="2"/>
  </si>
  <si>
    <t>登録あり</t>
    <rPh sb="0" eb="2">
      <t>トウロク</t>
    </rPh>
    <phoneticPr fontId="2"/>
  </si>
  <si>
    <t>登録なし</t>
    <rPh sb="0" eb="2">
      <t>トウロク</t>
    </rPh>
    <phoneticPr fontId="2"/>
  </si>
  <si>
    <t>各工事成績点</t>
    <rPh sb="0" eb="3">
      <t>カクコウジ</t>
    </rPh>
    <rPh sb="3" eb="5">
      <t>セイセキ</t>
    </rPh>
    <rPh sb="5" eb="6">
      <t>テン</t>
    </rPh>
    <phoneticPr fontId="2"/>
  </si>
  <si>
    <t>85点以上</t>
    <rPh sb="2" eb="3">
      <t>テン</t>
    </rPh>
    <rPh sb="3" eb="5">
      <t>イジョウ</t>
    </rPh>
    <phoneticPr fontId="2"/>
  </si>
  <si>
    <t>40歳以下の技術者を配置している</t>
    <rPh sb="2" eb="5">
      <t>サイイカ</t>
    </rPh>
    <rPh sb="6" eb="9">
      <t>ギジュツシャ</t>
    </rPh>
    <rPh sb="10" eb="12">
      <t>ハイチ</t>
    </rPh>
    <phoneticPr fontId="2"/>
  </si>
  <si>
    <t>40歳以下の技術者を配置していない</t>
    <rPh sb="2" eb="5">
      <t>サイイカ</t>
    </rPh>
    <rPh sb="6" eb="9">
      <t>ギジュツシャ</t>
    </rPh>
    <rPh sb="10" eb="12">
      <t>ハイチ</t>
    </rPh>
    <phoneticPr fontId="2"/>
  </si>
  <si>
    <t>10.0～0</t>
    <phoneticPr fontId="2"/>
  </si>
  <si>
    <t>6.0～0.0</t>
    <phoneticPr fontId="2"/>
  </si>
  <si>
    <t>65点以上85点未満</t>
    <phoneticPr fontId="2"/>
  </si>
  <si>
    <t>65点未満</t>
    <phoneticPr fontId="2"/>
  </si>
  <si>
    <t>3.0～0.0</t>
    <phoneticPr fontId="2"/>
  </si>
  <si>
    <t>過去1～5か年度に同種・同規模の2倍以上の施工実績あり</t>
    <rPh sb="0" eb="2">
      <t>カコ</t>
    </rPh>
    <rPh sb="6" eb="8">
      <t>ネンド</t>
    </rPh>
    <rPh sb="9" eb="11">
      <t>ドウシュ</t>
    </rPh>
    <rPh sb="12" eb="15">
      <t>ドウキボ</t>
    </rPh>
    <rPh sb="17" eb="20">
      <t>バイイジョウ</t>
    </rPh>
    <rPh sb="21" eb="23">
      <t>セコウ</t>
    </rPh>
    <rPh sb="23" eb="25">
      <t>ジッセキ</t>
    </rPh>
    <phoneticPr fontId="2"/>
  </si>
  <si>
    <t>過去6～10か年度に同種・同規模の2倍以上の施工実績あり</t>
    <rPh sb="0" eb="2">
      <t>カコ</t>
    </rPh>
    <rPh sb="7" eb="9">
      <t>ネンド</t>
    </rPh>
    <phoneticPr fontId="2"/>
  </si>
  <si>
    <t>過去11～15か年度に同種・同規模の2倍以上の施工実績あり</t>
    <phoneticPr fontId="2"/>
  </si>
  <si>
    <t>同種・同規模以上の工事の施工実績なし</t>
    <phoneticPr fontId="2"/>
  </si>
  <si>
    <t>過去1～5か年度に同種・同規模以上の工事の施工実績あり</t>
    <rPh sb="0" eb="2">
      <t>カコ</t>
    </rPh>
    <rPh sb="6" eb="8">
      <t>ネンド</t>
    </rPh>
    <phoneticPr fontId="2"/>
  </si>
  <si>
    <t>過去6～10か年度に同種・同規模以上の工事の施工実績あり</t>
    <phoneticPr fontId="2"/>
  </si>
  <si>
    <t>過去11～15か年度に同種・同規模以上の工事の施工実績あり</t>
    <phoneticPr fontId="2"/>
  </si>
  <si>
    <t>(6)建設業労働災害防止協会への加入の有無</t>
    <phoneticPr fontId="2"/>
  </si>
  <si>
    <t>加入している</t>
    <phoneticPr fontId="2"/>
  </si>
  <si>
    <t>加入していない</t>
    <phoneticPr fontId="2"/>
  </si>
  <si>
    <t>工事場所</t>
    <rPh sb="0" eb="2">
      <t>コウジ</t>
    </rPh>
    <rPh sb="2" eb="4">
      <t>バショ</t>
    </rPh>
    <phoneticPr fontId="2"/>
  </si>
  <si>
    <t>年　　　月　　　日</t>
    <rPh sb="0" eb="5">
      <t>ヘイセイ</t>
    </rPh>
    <rPh sb="8" eb="9">
      <t>ニチ</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</si>
  <si>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</si>
  <si>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</si>
  <si>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</si>
  <si>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（電子提出者は，押印不要）</t>
    <rPh sb="1" eb="3">
      <t>デンシ</t>
    </rPh>
    <rPh sb="3" eb="5">
      <t>テイシュツ</t>
    </rPh>
    <rPh sb="5" eb="6">
      <t>シャ</t>
    </rPh>
    <rPh sb="8" eb="10">
      <t>オウイン</t>
    </rPh>
    <rPh sb="10" eb="12">
      <t>フヨウ</t>
    </rPh>
    <phoneticPr fontId="2"/>
  </si>
  <si>
    <t>　（10.0×（平均点（小数第2位四捨五入）-65）／20）（小数第2位四捨五入）</t>
    <rPh sb="31" eb="33">
      <t>ショウスウ</t>
    </rPh>
    <rPh sb="33" eb="34">
      <t>ダイ</t>
    </rPh>
    <rPh sb="35" eb="36">
      <t>イ</t>
    </rPh>
    <rPh sb="36" eb="40">
      <t>シシャゴニュウ</t>
    </rPh>
    <phoneticPr fontId="2"/>
  </si>
  <si>
    <t>　（6.0×（平均点（小数第2位四捨五入）-65）／20）（小数第2位四捨五入）</t>
    <rPh sb="30" eb="32">
      <t>ショウスウ</t>
    </rPh>
    <rPh sb="32" eb="33">
      <t>ダイ</t>
    </rPh>
    <rPh sb="34" eb="35">
      <t>イ</t>
    </rPh>
    <rPh sb="35" eb="39">
      <t>シシャゴニュウ</t>
    </rPh>
    <phoneticPr fontId="2"/>
  </si>
  <si>
    <t>(3)過去3か年度における同一工種での福山市建設工事優良成績者表彰実績</t>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</si>
  <si>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対象年度早見表</t>
    <rPh sb="0" eb="2">
      <t>タイショウ</t>
    </rPh>
    <rPh sb="2" eb="4">
      <t>ネンド</t>
    </rPh>
    <rPh sb="4" eb="7">
      <t>ハヤミヒョウ</t>
    </rPh>
    <phoneticPr fontId="2"/>
  </si>
  <si>
    <t>　完成・引渡しが完了した日が次の期間に含まれるもの</t>
    <rPh sb="1" eb="3">
      <t>カンセイ</t>
    </rPh>
    <rPh sb="4" eb="6">
      <t>ヒキワタ</t>
    </rPh>
    <rPh sb="8" eb="10">
      <t>カンリョウ</t>
    </rPh>
    <rPh sb="12" eb="13">
      <t>ヒ</t>
    </rPh>
    <rPh sb="14" eb="15">
      <t>ツギ</t>
    </rPh>
    <rPh sb="16" eb="18">
      <t>キカン</t>
    </rPh>
    <rPh sb="19" eb="20">
      <t>フク</t>
    </rPh>
    <phoneticPr fontId="2"/>
  </si>
  <si>
    <t>(1)過去15か年度の同種・同規模以上の工事の施工実績（1件）</t>
    <phoneticPr fontId="2"/>
  </si>
  <si>
    <t>過去1～5か年度</t>
    <rPh sb="0" eb="2">
      <t>カコ</t>
    </rPh>
    <rPh sb="6" eb="8">
      <t>ネンド</t>
    </rPh>
    <phoneticPr fontId="2"/>
  </si>
  <si>
    <t>過去6～10か年度</t>
    <rPh sb="0" eb="2">
      <t>カコ</t>
    </rPh>
    <rPh sb="7" eb="9">
      <t>ネンド</t>
    </rPh>
    <phoneticPr fontId="2"/>
  </si>
  <si>
    <t>２　配置予定
　技術者の
　能力</t>
    <phoneticPr fontId="2"/>
  </si>
  <si>
    <t>過去11～15か年度</t>
    <rPh sb="0" eb="2">
      <t>カコ</t>
    </rPh>
    <rPh sb="8" eb="10">
      <t>ネンド</t>
    </rPh>
    <phoneticPr fontId="2"/>
  </si>
  <si>
    <t>(2)過去10か年度の同一工種の工事成績評定点3件の平均点</t>
    <phoneticPr fontId="2"/>
  </si>
  <si>
    <t>２　配置予定
　技術者の
　能力</t>
    <rPh sb="2" eb="4">
      <t>ハイチ</t>
    </rPh>
    <rPh sb="4" eb="6">
      <t>ヨテイ</t>
    </rPh>
    <rPh sb="8" eb="11">
      <t>ギジュツシャ</t>
    </rPh>
    <rPh sb="14" eb="16">
      <t>ノウリョク</t>
    </rPh>
    <phoneticPr fontId="2"/>
  </si>
  <si>
    <r>
      <rPr>
        <b/>
        <sz val="10"/>
        <color rgb="FFFF0000"/>
        <rFont val="ＭＳ Ｐゴシック"/>
        <family val="3"/>
        <charset val="128"/>
      </rPr>
      <t>　表彰された日</t>
    </r>
    <r>
      <rPr>
        <sz val="10"/>
        <rFont val="ＭＳ Ｐゴシック"/>
        <family val="3"/>
        <charset val="128"/>
      </rPr>
      <t>（表彰対象工事の完成・引渡しが完了した日ではない）が次の期間に含まれるもの</t>
    </r>
    <rPh sb="8" eb="10">
      <t>ヒョウショウ</t>
    </rPh>
    <rPh sb="10" eb="12">
      <t>タイショウ</t>
    </rPh>
    <rPh sb="12" eb="14">
      <t>コウジ</t>
    </rPh>
    <phoneticPr fontId="2"/>
  </si>
  <si>
    <t>過去10か年度</t>
    <rPh sb="0" eb="2">
      <t>カコ</t>
    </rPh>
    <rPh sb="5" eb="7">
      <t>ネンド</t>
    </rPh>
    <phoneticPr fontId="2"/>
  </si>
  <si>
    <t>過去3か年度</t>
    <rPh sb="0" eb="2">
      <t>カコ</t>
    </rPh>
    <rPh sb="4" eb="6">
      <t>ネンド</t>
    </rPh>
    <phoneticPr fontId="2"/>
  </si>
  <si>
    <t>(1)過去15か年度の同種・同規模以上の工事の主任（監理）技術者としての従事経験（1件）</t>
    <phoneticPr fontId="2"/>
  </si>
  <si>
    <t>(4)過去3か年度における同一工種での福山市建設工事優良成績者表彰実績</t>
    <phoneticPr fontId="2"/>
  </si>
  <si>
    <t>自己採点結果</t>
    <rPh sb="0" eb="2">
      <t>ジコ</t>
    </rPh>
    <rPh sb="2" eb="4">
      <t>サイテン</t>
    </rPh>
    <rPh sb="4" eb="6">
      <t>ケッカ</t>
    </rPh>
    <phoneticPr fontId="2"/>
  </si>
  <si>
    <r>
      <t>(1)保有する資格
　</t>
    </r>
    <r>
      <rPr>
        <b/>
        <sz val="9"/>
        <color rgb="FFFF0000"/>
        <rFont val="ＭＳ Ｐゴシック"/>
        <family val="3"/>
        <charset val="128"/>
      </rPr>
      <t>（※１）</t>
    </r>
    <rPh sb="3" eb="5">
      <t>ホユウ</t>
    </rPh>
    <rPh sb="7" eb="9">
      <t>シカク</t>
    </rPh>
    <phoneticPr fontId="2"/>
  </si>
  <si>
    <t>一級国家資格者又は技術士</t>
    <rPh sb="0" eb="1">
      <t>1</t>
    </rPh>
    <rPh sb="1" eb="2">
      <t>キュウ</t>
    </rPh>
    <rPh sb="2" eb="4">
      <t>コッカ</t>
    </rPh>
    <rPh sb="4" eb="6">
      <t>シカク</t>
    </rPh>
    <rPh sb="6" eb="7">
      <t>シャ</t>
    </rPh>
    <rPh sb="7" eb="8">
      <t>マタ</t>
    </rPh>
    <rPh sb="9" eb="11">
      <t>ギジュツ</t>
    </rPh>
    <rPh sb="11" eb="12">
      <t>シ</t>
    </rPh>
    <phoneticPr fontId="2"/>
  </si>
  <si>
    <t>二級国家資格者又は1級技士補</t>
    <rPh sb="0" eb="2">
      <t>ニキュウ</t>
    </rPh>
    <rPh sb="2" eb="4">
      <t>コッカ</t>
    </rPh>
    <rPh sb="4" eb="6">
      <t>シカク</t>
    </rPh>
    <rPh sb="6" eb="7">
      <t>シャ</t>
    </rPh>
    <rPh sb="7" eb="8">
      <t>マタ</t>
    </rPh>
    <rPh sb="10" eb="11">
      <t>キュウ</t>
    </rPh>
    <rPh sb="11" eb="13">
      <t>ギシ</t>
    </rPh>
    <rPh sb="13" eb="14">
      <t>ホ</t>
    </rPh>
    <phoneticPr fontId="2"/>
  </si>
  <si>
    <t>その他</t>
    <phoneticPr fontId="2"/>
  </si>
  <si>
    <r>
      <t>(2)過去15か年度の同種・同規模以上の工事の主任（監理）技術者としての従事経験（1件）
　</t>
    </r>
    <r>
      <rPr>
        <b/>
        <sz val="9"/>
        <color rgb="FFFF0000"/>
        <rFont val="ＭＳ Ｐゴシック"/>
        <family val="3"/>
        <charset val="128"/>
      </rPr>
      <t>（※１）</t>
    </r>
    <phoneticPr fontId="2"/>
  </si>
  <si>
    <r>
      <t>(3)過去10か年度の同一工種の工事成績評定点3件の平均点
　</t>
    </r>
    <r>
      <rPr>
        <b/>
        <sz val="9"/>
        <color rgb="FFFF0000"/>
        <rFont val="ＭＳ Ｐゴシック"/>
        <family val="3"/>
        <charset val="128"/>
      </rPr>
      <t>（※１）</t>
    </r>
    <phoneticPr fontId="2"/>
  </si>
  <si>
    <r>
      <t>(4)継続教育（ＣＰＤ）の取組状況
　</t>
    </r>
    <r>
      <rPr>
        <b/>
        <sz val="9"/>
        <color rgb="FFFF0000"/>
        <rFont val="ＭＳ Ｐゴシック"/>
        <family val="3"/>
        <charset val="128"/>
      </rPr>
      <t>（※１）</t>
    </r>
    <rPh sb="3" eb="5">
      <t>ケイゾク</t>
    </rPh>
    <rPh sb="5" eb="7">
      <t>キョウイク</t>
    </rPh>
    <rPh sb="13" eb="14">
      <t>ト</t>
    </rPh>
    <rPh sb="14" eb="15">
      <t>ク</t>
    </rPh>
    <rPh sb="15" eb="17">
      <t>ジョウキョウ</t>
    </rPh>
    <phoneticPr fontId="2"/>
  </si>
  <si>
    <r>
      <t>(5)過去3か年度における同一工種での福山市建設工事優良成績者表彰実績
　</t>
    </r>
    <r>
      <rPr>
        <b/>
        <sz val="9"/>
        <color rgb="FFFF0000"/>
        <rFont val="ＭＳ Ｐゴシック"/>
        <family val="3"/>
        <charset val="128"/>
      </rPr>
      <t>（※１）</t>
    </r>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</si>
  <si>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(6)若手技術者の配置</t>
    <rPh sb="3" eb="5">
      <t>ワカテ</t>
    </rPh>
    <rPh sb="5" eb="8">
      <t>ギジュツシャ</t>
    </rPh>
    <rPh sb="9" eb="11">
      <t>ハイチ</t>
    </rPh>
    <phoneticPr fontId="2"/>
  </si>
  <si>
    <t>(1)～(７)の合計</t>
    <rPh sb="8" eb="10">
      <t>ゴウケイ</t>
    </rPh>
    <phoneticPr fontId="2"/>
  </si>
  <si>
    <t>（3.0×企業の社会貢献度（下記合計点）／7）　（小数第2位四捨五入）</t>
    <rPh sb="5" eb="7">
      <t>キギョウ</t>
    </rPh>
    <rPh sb="8" eb="10">
      <t>シャカイ</t>
    </rPh>
    <rPh sb="10" eb="13">
      <t>コウケンド</t>
    </rPh>
    <rPh sb="14" eb="16">
      <t>カキ</t>
    </rPh>
    <rPh sb="16" eb="18">
      <t>ゴウケイ</t>
    </rPh>
    <rPh sb="18" eb="19">
      <t>テン</t>
    </rPh>
    <phoneticPr fontId="2"/>
  </si>
  <si>
    <t>(7)協力雇用主登録の有無</t>
    <rPh sb="3" eb="5">
      <t>キョウリョク</t>
    </rPh>
    <rPh sb="5" eb="8">
      <t>コヨウヌシ</t>
    </rPh>
    <rPh sb="8" eb="10">
      <t>トウロク</t>
    </rPh>
    <rPh sb="11" eb="13">
      <t>ウム</t>
    </rPh>
    <phoneticPr fontId="2"/>
  </si>
  <si>
    <t>配置予定技術者（A）</t>
    <rPh sb="0" eb="4">
      <t>ハイチヨテイ</t>
    </rPh>
    <rPh sb="4" eb="7">
      <t>ギジュツシャ</t>
    </rPh>
    <phoneticPr fontId="2"/>
  </si>
  <si>
    <t>配置予定専任補助者（a）</t>
    <rPh sb="0" eb="2">
      <t>ハイチ</t>
    </rPh>
    <rPh sb="2" eb="4">
      <t>ヨテイ</t>
    </rPh>
    <rPh sb="4" eb="6">
      <t>センニン</t>
    </rPh>
    <rPh sb="6" eb="9">
      <t>ホジョシャ</t>
    </rPh>
    <phoneticPr fontId="2"/>
  </si>
  <si>
    <t>配置予定技術者（B）</t>
    <rPh sb="0" eb="4">
      <t>ハイチヨテイ</t>
    </rPh>
    <rPh sb="4" eb="7">
      <t>ギジュツシャ</t>
    </rPh>
    <phoneticPr fontId="2"/>
  </si>
  <si>
    <t>配置予定専任補助者（b）</t>
    <rPh sb="0" eb="4">
      <t>ハイチヨテイ</t>
    </rPh>
    <rPh sb="4" eb="6">
      <t>センニン</t>
    </rPh>
    <rPh sb="6" eb="9">
      <t>ホジョシャ</t>
    </rPh>
    <phoneticPr fontId="2"/>
  </si>
  <si>
    <t>配置予定専任補助者（c）</t>
    <rPh sb="0" eb="4">
      <t>ハイチヨテイ</t>
    </rPh>
    <rPh sb="4" eb="6">
      <t>センニン</t>
    </rPh>
    <rPh sb="6" eb="9">
      <t>ホジョシャ</t>
    </rPh>
    <phoneticPr fontId="2"/>
  </si>
  <si>
    <t>配置予定技術者（C）</t>
    <rPh sb="0" eb="2">
      <t>ハイチ</t>
    </rPh>
    <rPh sb="2" eb="4">
      <t>ヨテイ</t>
    </rPh>
    <rPh sb="4" eb="7">
      <t>ギジュツシャ</t>
    </rPh>
    <phoneticPr fontId="2"/>
  </si>
  <si>
    <t>【A】</t>
    <phoneticPr fontId="2"/>
  </si>
  <si>
    <t>【C】</t>
    <phoneticPr fontId="2"/>
  </si>
  <si>
    <t>【B】</t>
    <phoneticPr fontId="2"/>
  </si>
  <si>
    <t>共同企業体名称</t>
    <rPh sb="0" eb="7">
      <t>キョウドウキギョウタイメイショウ</t>
    </rPh>
    <phoneticPr fontId="2"/>
  </si>
  <si>
    <t xml:space="preserve">  　　　　 （代表構成員欄）</t>
    <phoneticPr fontId="2"/>
  </si>
  <si>
    <r>
      <t>総合評価方式（特別簡易型）【</t>
    </r>
    <r>
      <rPr>
        <b/>
        <sz val="12"/>
        <rFont val="ＭＳ ゴシック"/>
        <family val="3"/>
        <charset val="128"/>
      </rPr>
      <t>自己採点表】</t>
    </r>
    <r>
      <rPr>
        <sz val="11"/>
        <rFont val="ＭＳ ゴシック"/>
        <family val="3"/>
        <charset val="128"/>
      </rPr>
      <t>（土木一式工事）</t>
    </r>
    <rPh sb="0" eb="2">
      <t>ソウゴウ</t>
    </rPh>
    <rPh sb="2" eb="4">
      <t>ヒョウカ</t>
    </rPh>
    <rPh sb="4" eb="6">
      <t>ホウシキ</t>
    </rPh>
    <rPh sb="7" eb="9">
      <t>トクベツ</t>
    </rPh>
    <rPh sb="9" eb="12">
      <t>カンイガタ</t>
    </rPh>
    <rPh sb="14" eb="16">
      <t>ジコ</t>
    </rPh>
    <rPh sb="16" eb="18">
      <t>サイテン</t>
    </rPh>
    <rPh sb="18" eb="19">
      <t>ヒョウ</t>
    </rPh>
    <rPh sb="21" eb="23">
      <t>ドボク</t>
    </rPh>
    <rPh sb="23" eb="25">
      <t>イッシキ</t>
    </rPh>
    <rPh sb="25" eb="27">
      <t>コウジ</t>
    </rPh>
    <phoneticPr fontId="2"/>
  </si>
  <si>
    <t>○○○･○○○</t>
    <phoneticPr fontId="2"/>
  </si>
  <si>
    <t>工事名・工事場所を記入し、自己採点（入札者）欄に各評価項目の自社の点数を記入すること。（　　　　　部分へ記入すること。）</t>
    <rPh sb="0" eb="2">
      <t>コウジ</t>
    </rPh>
    <rPh sb="2" eb="3">
      <t>メイ</t>
    </rPh>
    <rPh sb="4" eb="6">
      <t>コウジ</t>
    </rPh>
    <rPh sb="6" eb="8">
      <t>バショ</t>
    </rPh>
    <rPh sb="9" eb="11">
      <t>キニュウ</t>
    </rPh>
    <rPh sb="13" eb="15">
      <t>ジコ</t>
    </rPh>
    <rPh sb="15" eb="17">
      <t>サイテン</t>
    </rPh>
    <rPh sb="18" eb="20">
      <t>ニュウサツ</t>
    </rPh>
    <rPh sb="20" eb="21">
      <t>シャ</t>
    </rPh>
    <rPh sb="22" eb="23">
      <t>ラン</t>
    </rPh>
    <rPh sb="24" eb="27">
      <t>カクヒョウカ</t>
    </rPh>
    <rPh sb="27" eb="29">
      <t>コウモク</t>
    </rPh>
    <rPh sb="30" eb="32">
      <t>ジシャ</t>
    </rPh>
    <rPh sb="33" eb="35">
      <t>テンスウ</t>
    </rPh>
    <rPh sb="36" eb="38">
      <t>キニュウ</t>
    </rPh>
    <rPh sb="49" eb="51">
      <t>ブブン</t>
    </rPh>
    <rPh sb="52" eb="54">
      <t>キニュウ</t>
    </rPh>
    <phoneticPr fontId="2"/>
  </si>
  <si>
    <r>
      <t xml:space="preserve">２　配置予定
　技術者の
　能力
</t>
    </r>
    <r>
      <rPr>
        <b/>
        <sz val="10"/>
        <color rgb="FFFF0000"/>
        <rFont val="ＭＳ Ｐゴシック"/>
        <family val="3"/>
        <charset val="128"/>
      </rPr>
      <t xml:space="preserve">
※入札参加時に専任配置予定の監理技術者を２人又は３人とする場合は、資格や工事成績等の評価が最も低い者を評価するものとします。</t>
    </r>
    <phoneticPr fontId="2"/>
  </si>
  <si>
    <t>※１　専任補助者を配置する場合は、専任補助者の点数を評価点とする。</t>
    <rPh sb="17" eb="19">
      <t>センニン</t>
    </rPh>
    <rPh sb="19" eb="22">
      <t>ホジョシャ</t>
    </rPh>
    <rPh sb="23" eb="25">
      <t>テンスウ</t>
    </rPh>
    <rPh sb="26" eb="28">
      <t>ヒョウカ</t>
    </rPh>
    <rPh sb="28" eb="29">
      <t>テン</t>
    </rPh>
    <phoneticPr fontId="2"/>
  </si>
  <si>
    <t>2015年4月1日～2020年3月31日</t>
    <rPh sb="4" eb="5">
      <t>ネン</t>
    </rPh>
    <rPh sb="6" eb="7">
      <t>ガツ</t>
    </rPh>
    <rPh sb="8" eb="9">
      <t>ニチ</t>
    </rPh>
    <rPh sb="14" eb="15">
      <t>ネン</t>
    </rPh>
    <rPh sb="16" eb="17">
      <t>ガツ</t>
    </rPh>
    <rPh sb="19" eb="20">
      <t>ニチ</t>
    </rPh>
    <phoneticPr fontId="2"/>
  </si>
  <si>
    <t>2010年4月1日～2015年3月31日</t>
    <rPh sb="4" eb="5">
      <t>ネン</t>
    </rPh>
    <rPh sb="6" eb="7">
      <t>ガツ</t>
    </rPh>
    <rPh sb="8" eb="9">
      <t>ニチ</t>
    </rPh>
    <rPh sb="14" eb="15">
      <t>ネン</t>
    </rPh>
    <rPh sb="16" eb="17">
      <t>ガツ</t>
    </rPh>
    <rPh sb="19" eb="20">
      <t>ニチ</t>
    </rPh>
    <phoneticPr fontId="2"/>
  </si>
  <si>
    <t>※２　自己採点にあたっては、「公告」、「自己採点マニュアル」、「自己採点表の入力例」を十分確認すること。</t>
    <rPh sb="3" eb="5">
      <t>ジコ</t>
    </rPh>
    <rPh sb="5" eb="7">
      <t>サイテン</t>
    </rPh>
    <rPh sb="15" eb="17">
      <t>コウコク</t>
    </rPh>
    <rPh sb="20" eb="24">
      <t>ジコサイテン</t>
    </rPh>
    <phoneticPr fontId="2"/>
  </si>
  <si>
    <t>届け出る候補者について、配置予定技術者（専任補助者）の名前を記入してください。
なお、配置予定技術者（専任補助者）の１人目の記入欄へは、資格や工事成績等の評価が最も低い者について記入してください。</t>
    <rPh sb="0" eb="1">
      <t>トド</t>
    </rPh>
    <rPh sb="2" eb="3">
      <t>デ</t>
    </rPh>
    <rPh sb="4" eb="7">
      <t>コウホシャ</t>
    </rPh>
    <rPh sb="12" eb="16">
      <t>ハイチヨテイ</t>
    </rPh>
    <rPh sb="16" eb="19">
      <t>ギジュツシャ</t>
    </rPh>
    <rPh sb="20" eb="22">
      <t>センニン</t>
    </rPh>
    <rPh sb="22" eb="25">
      <t>ホジョシャ</t>
    </rPh>
    <rPh sb="27" eb="29">
      <t>ナマエ</t>
    </rPh>
    <rPh sb="30" eb="32">
      <t>キニュウ</t>
    </rPh>
    <rPh sb="43" eb="50">
      <t>ハイチヨテイギジュツシャ</t>
    </rPh>
    <rPh sb="51" eb="53">
      <t>センニン</t>
    </rPh>
    <rPh sb="53" eb="56">
      <t>ホジョシャ</t>
    </rPh>
    <rPh sb="59" eb="60">
      <t>ニン</t>
    </rPh>
    <rPh sb="60" eb="61">
      <t>メ</t>
    </rPh>
    <rPh sb="62" eb="64">
      <t>キニュウ</t>
    </rPh>
    <rPh sb="64" eb="65">
      <t>ラン</t>
    </rPh>
    <rPh sb="68" eb="70">
      <t>シカク</t>
    </rPh>
    <rPh sb="71" eb="76">
      <t>コウジセイセキナド</t>
    </rPh>
    <rPh sb="77" eb="79">
      <t>ヒョウカ</t>
    </rPh>
    <rPh sb="80" eb="81">
      <t>モット</t>
    </rPh>
    <rPh sb="82" eb="83">
      <t>ヒク</t>
    </rPh>
    <rPh sb="84" eb="85">
      <t>モノ</t>
    </rPh>
    <rPh sb="89" eb="91">
      <t>キニュウ</t>
    </rPh>
    <phoneticPr fontId="2"/>
  </si>
  <si>
    <t>2020年4月1日～2026年3月31日</t>
    <rPh sb="4" eb="5">
      <t>ネン</t>
    </rPh>
    <rPh sb="6" eb="7">
      <t>ガツ</t>
    </rPh>
    <rPh sb="8" eb="9">
      <t>ニチ</t>
    </rPh>
    <rPh sb="14" eb="15">
      <t>ネン</t>
    </rPh>
    <rPh sb="16" eb="17">
      <t>ガツ</t>
    </rPh>
    <rPh sb="19" eb="20">
      <t>ニチ</t>
    </rPh>
    <phoneticPr fontId="2"/>
  </si>
  <si>
    <t>2015年4月1日～2026年3月31日</t>
    <rPh sb="4" eb="5">
      <t>ネン</t>
    </rPh>
    <rPh sb="6" eb="7">
      <t>ガツ</t>
    </rPh>
    <rPh sb="8" eb="9">
      <t>ニチ</t>
    </rPh>
    <rPh sb="14" eb="15">
      <t>ネン</t>
    </rPh>
    <rPh sb="16" eb="17">
      <t>ガツ</t>
    </rPh>
    <rPh sb="19" eb="20">
      <t>ニチ</t>
    </rPh>
    <phoneticPr fontId="2"/>
  </si>
  <si>
    <t>2022年4月1日～2026年3月31日</t>
    <rPh sb="4" eb="5">
      <t>ネン</t>
    </rPh>
    <rPh sb="6" eb="7">
      <t>ガツ</t>
    </rPh>
    <rPh sb="8" eb="9">
      <t>ニチ</t>
    </rPh>
    <rPh sb="14" eb="15">
      <t>ネン</t>
    </rPh>
    <rPh sb="16" eb="17">
      <t>ガツ</t>
    </rPh>
    <rPh sb="19" eb="20">
      <t>ニチ</t>
    </rPh>
    <phoneticPr fontId="2"/>
  </si>
  <si>
    <t>菫１５号橋架替工事（谷地川・手城川流域・８－１）共同企業体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</si>
</sst>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4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b/>
      <sz val="10"/>
      <color rgb="FFFF0000"/>
      <name val="ＭＳ Ｐゴシック"/>
      <family val="3"/>
      <charset val="128"/>
    </font>
    <font>
      <sz val="12"/>
      <color theme="1"/>
      <name val="ＭＳ Ｐゴシック"/>
      <family val="3"/>
      <charset val="128"/>
    </font>
    <font>
      <sz val="10"/>
      <name val="ＭＳ Ｐゴシック"/>
      <family val="3"/>
      <charset val="128"/>
    </font>
    <font>
      <sz val="9"/>
      <color indexed="8"/>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2"/>
      <name val="ＭＳ Ｐゴシック"/>
      <family val="3"/>
      <charset val="128"/>
    </font>
    <font>
      <b/>
      <sz val="14"/>
      <color rgb="FFFF0000"/>
      <name val="ＭＳ Ｐゴシック"/>
      <family val="3"/>
      <charset val="128"/>
    </font>
    <font>
      <b/>
      <sz val="16"/>
      <name val="ＭＳ Ｐゴシック"/>
      <family val="3"/>
      <charset val="128"/>
    </font>
    <font>
      <b/>
      <sz val="9"/>
      <color rgb="FFFF0000"/>
      <name val="ＭＳ Ｐゴシック"/>
      <family val="3"/>
      <charset val="128"/>
    </font>
    <font>
      <b/>
      <sz val="12"/>
      <color rgb="FFFF0000"/>
      <name val="ＭＳ ゴシック"/>
      <family val="3"/>
      <charset val="128"/>
    </font>
    <font>
      <sz val="11"/>
      <name val="ＭＳ 明朝"/>
      <family val="1"/>
      <charset val="128"/>
    </font>
    <font>
      <b/>
      <sz val="12"/>
      <color rgb="FFFF0000"/>
      <name val="ＭＳ Ｐゴシック"/>
      <family val="3"/>
      <charset val="128"/>
    </font>
    <font>
      <b/>
      <sz val="11"/>
      <color rgb="FFFF0000"/>
      <name val="ＭＳ Ｐゴシック"/>
      <family val="3"/>
      <charset val="128"/>
    </font>
    <font>
      <b/>
      <sz val="11"/>
      <color theme="1"/>
      <name val="ＭＳ Ｐゴシック"/>
      <family val="3"/>
      <charset val="128"/>
    </font>
    <font>
      <b/>
      <sz val="12"/>
      <color indexed="81"/>
      <name val="ＭＳ Ｐゴシック"/>
      <family val="3"/>
      <charset val="128"/>
    </font>
    <font>
      <b/>
      <sz val="12"/>
      <color theme="0"/>
      <name val="ＭＳ Ｐゴシック"/>
      <family val="3"/>
      <charset val="128"/>
    </font>
    <font>
      <b/>
      <sz val="10"/>
      <name val="ＭＳ Ｐゴシック"/>
      <family val="3"/>
      <charset val="128"/>
    </font>
    <font>
      <sz val="9"/>
      <color indexed="81"/>
      <name val="ＭＳ Ｐゴシック"/>
      <family val="3"/>
      <charset val="128"/>
    </font>
    <font>
      <b/>
      <sz val="12"/>
      <color indexed="81"/>
      <name val="MS P ゴシック"/>
      <family val="3"/>
      <charset val="128"/>
    </font>
    <font>
      <sz val="8"/>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1" tint="0.34998626667073579"/>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double">
        <color auto="1"/>
      </bottom>
      <diagonal/>
    </border>
    <border>
      <left/>
      <right style="double">
        <color auto="1"/>
      </right>
      <top style="double">
        <color auto="1"/>
      </top>
      <bottom style="double">
        <color auto="1"/>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diagonal/>
    </border>
    <border>
      <left style="double">
        <color indexed="64"/>
      </left>
      <right style="thick">
        <color rgb="FFFF0000"/>
      </right>
      <top style="thin">
        <color indexed="64"/>
      </top>
      <bottom/>
      <diagonal/>
    </border>
    <border>
      <left style="thick">
        <color rgb="FFFF0000"/>
      </left>
      <right/>
      <top/>
      <bottom/>
      <diagonal/>
    </border>
    <border>
      <left style="double">
        <color indexed="64"/>
      </left>
      <right style="thick">
        <color rgb="FFFF0000"/>
      </right>
      <top/>
      <bottom/>
      <diagonal/>
    </border>
    <border>
      <left style="thick">
        <color rgb="FFFF0000"/>
      </left>
      <right/>
      <top/>
      <bottom style="thin">
        <color indexed="64"/>
      </bottom>
      <diagonal/>
    </border>
    <border>
      <left style="double">
        <color indexed="64"/>
      </left>
      <right style="thick">
        <color rgb="FFFF0000"/>
      </right>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double">
        <color indexed="64"/>
      </right>
      <top style="thin">
        <color indexed="64"/>
      </top>
      <bottom style="thick">
        <color rgb="FFFF0000"/>
      </bottom>
      <diagonal/>
    </border>
    <border>
      <left/>
      <right style="thick">
        <color rgb="FFFF0000"/>
      </right>
      <top style="thin">
        <color indexed="64"/>
      </top>
      <bottom style="thick">
        <color rgb="FFFF0000"/>
      </bottom>
      <diagonal/>
    </border>
    <border>
      <left/>
      <right/>
      <top style="dotted">
        <color indexed="64"/>
      </top>
      <bottom/>
      <diagonal/>
    </border>
    <border>
      <left/>
      <right/>
      <top/>
      <bottom style="dotted">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double">
        <color indexed="64"/>
      </left>
      <right/>
      <top style="thick">
        <color auto="1"/>
      </top>
      <bottom style="thin">
        <color indexed="64"/>
      </bottom>
      <diagonal/>
    </border>
    <border>
      <left/>
      <right style="thick">
        <color rgb="FFFF0000"/>
      </right>
      <top style="thick">
        <color auto="1"/>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double">
        <color indexed="64"/>
      </right>
      <top style="thin">
        <color indexed="64"/>
      </top>
      <bottom style="thick">
        <color auto="1"/>
      </bottom>
      <diagonal/>
    </border>
    <border>
      <left style="double">
        <color indexed="64"/>
      </left>
      <right/>
      <top style="thin">
        <color indexed="64"/>
      </top>
      <bottom style="thick">
        <color auto="1"/>
      </bottom>
      <diagonal/>
    </border>
    <border>
      <left/>
      <right style="thick">
        <color rgb="FFFF0000"/>
      </right>
      <top style="thin">
        <color indexed="64"/>
      </top>
      <bottom style="thick">
        <color auto="1"/>
      </bottom>
      <diagonal/>
    </border>
    <border>
      <left style="thick">
        <color rgb="FFFF0000"/>
      </left>
      <right/>
      <top style="dotted">
        <color auto="1"/>
      </top>
      <bottom/>
      <diagonal/>
    </border>
    <border>
      <left style="thick">
        <color rgb="FFFF0000"/>
      </left>
      <right/>
      <top/>
      <bottom style="dotted">
        <color auto="1"/>
      </bottom>
      <diagonal/>
    </border>
    <border>
      <left/>
      <right style="double">
        <color indexed="64"/>
      </right>
      <top style="thick">
        <color auto="1"/>
      </top>
      <bottom style="thin">
        <color indexed="64"/>
      </bottom>
      <diagonal/>
    </border>
    <border>
      <left/>
      <right/>
      <top/>
      <bottom style="thick">
        <color auto="1"/>
      </bottom>
      <diagonal/>
    </border>
    <border>
      <left style="medium">
        <color indexed="64"/>
      </left>
      <right/>
      <top style="thin">
        <color indexed="64"/>
      </top>
      <bottom style="thick">
        <color auto="1"/>
      </bottom>
      <diagonal/>
    </border>
    <border>
      <left/>
      <right style="medium">
        <color indexed="64"/>
      </right>
      <top style="thin">
        <color indexed="64"/>
      </top>
      <bottom style="thick">
        <color auto="1"/>
      </bottom>
      <diagonal/>
    </border>
    <border>
      <left style="double">
        <color indexed="64"/>
      </left>
      <right style="medium">
        <color indexed="64"/>
      </right>
      <top style="thick">
        <color auto="1"/>
      </top>
      <bottom/>
      <diagonal/>
    </border>
    <border>
      <left style="double">
        <color indexed="64"/>
      </left>
      <right style="medium">
        <color indexed="64"/>
      </right>
      <top style="thin">
        <color indexed="64"/>
      </top>
      <bottom style="thin">
        <color indexed="64"/>
      </bottom>
      <diagonal/>
    </border>
    <border>
      <left style="medium">
        <color indexed="64"/>
      </left>
      <right/>
      <top style="thick">
        <color auto="1"/>
      </top>
      <bottom/>
      <diagonal/>
    </border>
    <border>
      <left/>
      <right/>
      <top style="thick">
        <color auto="1"/>
      </top>
      <bottom/>
      <diagonal/>
    </border>
    <border>
      <left style="double">
        <color auto="1"/>
      </left>
      <right style="hair">
        <color indexed="64"/>
      </right>
      <top style="thin">
        <color indexed="64"/>
      </top>
      <bottom/>
      <diagonal/>
    </border>
    <border>
      <left style="double">
        <color auto="1"/>
      </left>
      <right style="hair">
        <color indexed="64"/>
      </right>
      <top/>
      <bottom/>
      <diagonal/>
    </border>
    <border>
      <left style="double">
        <color auto="1"/>
      </left>
      <right style="hair">
        <color indexed="64"/>
      </right>
      <top/>
      <bottom style="thin">
        <color indexed="64"/>
      </bottom>
      <diagonal/>
    </border>
    <border>
      <left style="thick">
        <color rgb="FFFF0000"/>
      </left>
      <right style="hair">
        <color indexed="64"/>
      </right>
      <top style="thin">
        <color indexed="64"/>
      </top>
      <bottom/>
      <diagonal/>
    </border>
    <border>
      <left style="thick">
        <color rgb="FFFF0000"/>
      </left>
      <right style="hair">
        <color indexed="64"/>
      </right>
      <top/>
      <bottom/>
      <diagonal/>
    </border>
    <border>
      <left style="thick">
        <color rgb="FFFF0000"/>
      </left>
      <right style="hair">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double">
        <color indexed="64"/>
      </left>
      <right style="thick">
        <color indexed="64"/>
      </right>
      <top style="thin">
        <color indexed="64"/>
      </top>
      <bottom/>
      <diagonal/>
    </border>
    <border>
      <left style="double">
        <color indexed="64"/>
      </left>
      <right style="thick">
        <color indexed="64"/>
      </right>
      <top/>
      <bottom/>
      <diagonal/>
    </border>
    <border>
      <left style="double">
        <color indexed="64"/>
      </left>
      <right style="thick">
        <color indexed="64"/>
      </right>
      <top/>
      <bottom style="thin">
        <color indexed="64"/>
      </bottom>
      <diagonal/>
    </border>
    <border>
      <left/>
      <right style="thick">
        <color indexed="64"/>
      </right>
      <top style="thin">
        <color indexed="64"/>
      </top>
      <bottom style="thick">
        <color indexed="64"/>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1" fillId="0" borderId="0">
      <alignment vertical="center"/>
    </xf>
  </cellStyleXfs>
  <cellXfs count="333">
    <xf numFmtId="0" fontId="0" fillId="0" borderId="0" xfId="0">
      <alignment vertical="center"/>
    </xf>
    <xf numFmtId="0" fontId="28" fillId="26" borderId="33" xfId="42" applyFont="1" applyFill="1" applyBorder="1" applyAlignment="1">
      <alignment horizontal="center" vertical="center" wrapText="1"/>
    </xf>
    <xf numFmtId="0" fontId="28" fillId="26" borderId="67" xfId="42" applyFont="1" applyFill="1" applyBorder="1" applyAlignment="1">
      <alignment horizontal="center" vertical="center" wrapText="1"/>
    </xf>
    <xf numFmtId="0" fontId="28" fillId="26" borderId="68" xfId="42" applyFont="1" applyFill="1" applyBorder="1" applyAlignment="1">
      <alignment horizontal="center" vertical="center" wrapText="1"/>
    </xf>
    <xf numFmtId="0" fontId="28" fillId="26" borderId="26" xfId="42" applyFont="1" applyFill="1" applyBorder="1" applyAlignment="1">
      <alignment horizontal="center" vertical="center" wrapText="1"/>
    </xf>
    <xf numFmtId="0" fontId="28" fillId="0" borderId="0" xfId="42" applyFont="1">
      <alignment vertical="center"/>
    </xf>
    <xf numFmtId="0" fontId="0" fillId="0" borderId="0" xfId="0" applyAlignment="1"/>
    <xf numFmtId="0" fontId="30" fillId="0" borderId="0" xfId="42" applyFont="1">
      <alignment vertical="center"/>
    </xf>
    <xf numFmtId="0" fontId="28" fillId="0" borderId="0" xfId="42" applyFont="1" applyAlignment="1">
      <alignment horizontal="center" vertical="center"/>
    </xf>
    <xf numFmtId="0" fontId="3" fillId="0" borderId="0" xfId="0" applyFont="1" applyAlignment="1">
      <alignment horizontal="distributed" vertical="center"/>
    </xf>
    <xf numFmtId="0" fontId="1" fillId="0" borderId="0" xfId="0" applyFont="1" applyAlignment="1">
      <alignment vertical="center" shrinkToFit="1"/>
    </xf>
    <xf numFmtId="0" fontId="3" fillId="0" borderId="0" xfId="42" applyFont="1" applyAlignment="1"/>
    <xf numFmtId="0" fontId="2" fillId="0" borderId="0" xfId="0" applyFont="1" applyAlignment="1">
      <alignment horizontal="right" vertical="top"/>
    </xf>
    <xf numFmtId="0" fontId="26" fillId="0" borderId="0" xfId="42" applyFont="1" applyAlignment="1">
      <alignment horizontal="left" vertical="center"/>
    </xf>
    <xf numFmtId="0" fontId="4" fillId="0" borderId="36" xfId="42" applyFont="1" applyBorder="1" applyAlignment="1">
      <alignment vertical="center" shrinkToFit="1"/>
    </xf>
    <xf numFmtId="0" fontId="4" fillId="0" borderId="0" xfId="42" applyFont="1" applyAlignment="1">
      <alignment vertical="center" shrinkToFit="1"/>
    </xf>
    <xf numFmtId="0" fontId="28" fillId="0" borderId="36" xfId="42" applyFont="1" applyBorder="1" applyAlignment="1">
      <alignment horizontal="distributed" vertical="center" indent="1"/>
    </xf>
    <xf numFmtId="0" fontId="28" fillId="26" borderId="24" xfId="42" applyFont="1" applyFill="1" applyBorder="1" applyAlignment="1">
      <alignment horizontal="center" vertical="center"/>
    </xf>
    <xf numFmtId="0" fontId="28" fillId="0" borderId="0" xfId="42" applyFont="1" applyAlignment="1">
      <alignment horizontal="center" vertical="center" wrapText="1"/>
    </xf>
    <xf numFmtId="176" fontId="28" fillId="0" borderId="40" xfId="42" applyNumberFormat="1" applyFont="1" applyBorder="1" applyAlignment="1">
      <alignment horizontal="center" vertical="center" wrapText="1"/>
    </xf>
    <xf numFmtId="176" fontId="28" fillId="0" borderId="45" xfId="42" applyNumberFormat="1" applyFont="1" applyBorder="1" applyAlignment="1">
      <alignment horizontal="center" vertical="center" wrapText="1"/>
    </xf>
    <xf numFmtId="176" fontId="28" fillId="0" borderId="50" xfId="42" applyNumberFormat="1" applyFont="1" applyBorder="1" applyAlignment="1">
      <alignment horizontal="center" vertical="center"/>
    </xf>
    <xf numFmtId="176" fontId="28" fillId="0" borderId="50" xfId="42" applyNumberFormat="1" applyFont="1" applyBorder="1" applyAlignment="1">
      <alignment horizontal="center" vertical="center" wrapText="1"/>
    </xf>
    <xf numFmtId="176" fontId="28" fillId="26" borderId="18" xfId="42" applyNumberFormat="1" applyFont="1" applyFill="1" applyBorder="1" applyAlignment="1">
      <alignment horizontal="center" vertical="center" wrapText="1"/>
    </xf>
    <xf numFmtId="176" fontId="28" fillId="0" borderId="45" xfId="42" applyNumberFormat="1" applyFont="1" applyBorder="1" applyAlignment="1">
      <alignment horizontal="center" vertical="center"/>
    </xf>
    <xf numFmtId="176" fontId="28" fillId="0" borderId="40" xfId="42" applyNumberFormat="1" applyFont="1" applyBorder="1" applyAlignment="1">
      <alignment horizontal="center" vertical="center"/>
    </xf>
    <xf numFmtId="176" fontId="22" fillId="0" borderId="45" xfId="42" applyNumberFormat="1" applyFont="1" applyBorder="1" applyAlignment="1">
      <alignment horizontal="center" vertical="center"/>
    </xf>
    <xf numFmtId="176" fontId="26" fillId="0" borderId="18" xfId="42" applyNumberFormat="1" applyFont="1" applyBorder="1" applyAlignment="1">
      <alignment horizontal="center" vertical="center" wrapText="1"/>
    </xf>
    <xf numFmtId="176" fontId="28" fillId="26" borderId="17" xfId="42" applyNumberFormat="1" applyFont="1" applyFill="1" applyBorder="1" applyAlignment="1">
      <alignment horizontal="center" vertical="center" wrapText="1"/>
    </xf>
    <xf numFmtId="176" fontId="44" fillId="26" borderId="25" xfId="42" applyNumberFormat="1" applyFont="1" applyFill="1" applyBorder="1" applyAlignment="1">
      <alignment horizontal="center" vertical="center" wrapText="1"/>
    </xf>
    <xf numFmtId="0" fontId="37" fillId="0" borderId="0" xfId="42" applyFont="1">
      <alignment vertical="center"/>
    </xf>
    <xf numFmtId="0" fontId="34" fillId="0" borderId="0" xfId="42" applyFont="1">
      <alignment vertical="center"/>
    </xf>
    <xf numFmtId="0" fontId="38" fillId="0" borderId="0" xfId="42" applyFont="1">
      <alignment vertical="center"/>
    </xf>
    <xf numFmtId="0" fontId="35" fillId="0" borderId="0" xfId="42" applyFont="1">
      <alignment vertical="center"/>
    </xf>
    <xf numFmtId="0" fontId="28" fillId="0" borderId="0" xfId="42" applyFont="1" applyAlignment="1">
      <alignment horizontal="left" vertical="center"/>
    </xf>
    <xf numFmtId="0" fontId="28" fillId="0" borderId="0" xfId="42" applyFont="1" applyAlignment="1">
      <alignment horizontal="distributed" vertical="center" indent="1"/>
    </xf>
    <xf numFmtId="0" fontId="28" fillId="26" borderId="10" xfId="42" applyFont="1" applyFill="1" applyBorder="1" applyAlignment="1">
      <alignment horizontal="center" vertical="center"/>
    </xf>
    <xf numFmtId="0" fontId="28" fillId="0" borderId="0" xfId="42" applyFont="1" applyAlignment="1">
      <alignment vertical="center" wrapText="1"/>
    </xf>
    <xf numFmtId="0" fontId="3" fillId="0" borderId="0" xfId="42" applyFont="1" applyAlignment="1">
      <alignment vertical="center" wrapText="1"/>
    </xf>
    <xf numFmtId="0" fontId="33" fillId="0" borderId="0" xfId="42" applyFont="1" applyAlignment="1">
      <alignment horizontal="center" vertical="center"/>
    </xf>
    <xf numFmtId="0" fontId="28" fillId="0" borderId="81" xfId="42" applyFont="1" applyBorder="1" applyAlignment="1">
      <alignment vertical="center" wrapText="1"/>
    </xf>
    <xf numFmtId="0" fontId="1" fillId="0" borderId="81" xfId="42" applyBorder="1" applyAlignment="1">
      <alignment vertical="center" wrapText="1"/>
    </xf>
    <xf numFmtId="0" fontId="28" fillId="0" borderId="13" xfId="42" applyFont="1" applyBorder="1" applyAlignment="1">
      <alignment vertical="center" wrapText="1"/>
    </xf>
    <xf numFmtId="0" fontId="0" fillId="0" borderId="13" xfId="42" applyFont="1" applyBorder="1" applyAlignment="1">
      <alignment vertical="center" wrapText="1"/>
    </xf>
    <xf numFmtId="0" fontId="36" fillId="0" borderId="0" xfId="0" applyFont="1" applyAlignment="1">
      <alignment horizontal="left" vertical="center"/>
    </xf>
    <xf numFmtId="176" fontId="24" fillId="0" borderId="36"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0" fontId="28" fillId="26" borderId="31" xfId="42" applyFont="1" applyFill="1" applyBorder="1" applyAlignment="1">
      <alignment horizontal="center" vertical="center"/>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3" fillId="0" borderId="10" xfId="42" applyFont="1" applyBorder="1" applyAlignment="1">
      <alignment horizontal="center" vertical="center"/>
    </xf>
    <xf numFmtId="176" fontId="24" fillId="0" borderId="0" xfId="42" applyNumberFormat="1" applyFont="1" applyAlignment="1">
      <alignment vertical="center" shrinkToFit="1"/>
    </xf>
    <xf numFmtId="176" fontId="24" fillId="0" borderId="0" xfId="42" applyNumberFormat="1" applyFont="1" applyAlignment="1">
      <alignment vertical="center" textRotation="255" shrinkToFit="1"/>
    </xf>
    <xf numFmtId="176" fontId="41" fillId="0" borderId="0" xfId="42" applyNumberFormat="1" applyFont="1" applyAlignment="1">
      <alignment vertical="center" shrinkToFit="1"/>
    </xf>
    <xf numFmtId="0" fontId="26" fillId="0" borderId="0" xfId="42" applyFont="1" applyAlignment="1">
      <alignment vertical="center" wrapText="1"/>
    </xf>
    <xf numFmtId="176" fontId="27" fillId="0" borderId="0" xfId="42" applyNumberFormat="1" applyFont="1" applyAlignment="1">
      <alignment vertical="center" shrinkToFit="1"/>
    </xf>
    <xf numFmtId="176" fontId="25" fillId="0" borderId="0" xfId="42" applyNumberFormat="1" applyFont="1" applyAlignment="1">
      <alignment vertical="center" textRotation="255" wrapText="1" shrinkToFit="1"/>
    </xf>
    <xf numFmtId="177" fontId="23" fillId="0" borderId="0" xfId="42" applyNumberFormat="1" applyFont="1" applyAlignment="1">
      <alignment vertical="center" shrinkToFit="1"/>
    </xf>
    <xf numFmtId="0" fontId="28" fillId="26" borderId="108" xfId="42" applyFont="1" applyFill="1" applyBorder="1" applyAlignment="1">
      <alignment horizontal="center" vertical="center" wrapText="1"/>
    </xf>
    <xf numFmtId="176" fontId="39" fillId="0" borderId="109" xfId="42" applyNumberFormat="1" applyFont="1" applyBorder="1" applyAlignment="1">
      <alignment horizontal="center" vertical="center" shrinkToFit="1"/>
    </xf>
    <xf numFmtId="176" fontId="27" fillId="0" borderId="0" xfId="42" applyNumberFormat="1" applyFont="1" applyAlignment="1" applyProtection="1">
      <alignment horizontal="center" vertical="center" shrinkToFit="1"/>
      <protection locked="0"/>
    </xf>
    <xf numFmtId="0" fontId="28" fillId="0" borderId="110" xfId="42" applyFont="1" applyBorder="1" applyAlignment="1">
      <alignment horizontal="center" vertical="center" wrapText="1"/>
    </xf>
    <xf numFmtId="0" fontId="28" fillId="26" borderId="120" xfId="42" applyFont="1" applyFill="1" applyBorder="1" applyAlignment="1">
      <alignment horizontal="center" vertical="center" wrapText="1"/>
    </xf>
    <xf numFmtId="0" fontId="28" fillId="26" borderId="123" xfId="42" applyFont="1" applyFill="1" applyBorder="1" applyAlignment="1">
      <alignment horizontal="center" vertical="center" wrapText="1"/>
    </xf>
    <xf numFmtId="176" fontId="39" fillId="0" borderId="124"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0" fontId="28" fillId="0" borderId="101" xfId="42" applyFont="1" applyBorder="1">
      <alignment vertical="center"/>
    </xf>
    <xf numFmtId="0" fontId="28" fillId="0" borderId="101" xfId="42" applyFont="1" applyBorder="1" applyAlignment="1">
      <alignment horizontal="center" vertical="center" wrapText="1"/>
    </xf>
    <xf numFmtId="0" fontId="28" fillId="0" borderId="125" xfId="42" applyFont="1" applyBorder="1" applyAlignment="1">
      <alignment horizontal="center" vertical="center" wrapText="1"/>
    </xf>
    <xf numFmtId="0" fontId="28" fillId="26" borderId="121" xfId="42" applyFont="1" applyFill="1" applyBorder="1" applyAlignment="1">
      <alignment horizontal="center" vertical="center" wrapText="1"/>
    </xf>
    <xf numFmtId="176" fontId="24" fillId="0" borderId="36" xfId="42" applyNumberFormat="1" applyFont="1" applyBorder="1" applyAlignment="1">
      <alignment vertical="center" shrinkToFit="1"/>
    </xf>
    <xf numFmtId="0" fontId="4" fillId="0" borderId="93" xfId="42" applyFont="1" applyBorder="1" applyAlignment="1">
      <alignment vertical="center" shrinkToFit="1"/>
    </xf>
    <xf numFmtId="0" fontId="4" fillId="0" borderId="92" xfId="42" applyFont="1" applyBorder="1" applyAlignment="1">
      <alignment vertical="center" shrinkToFit="1"/>
    </xf>
    <xf numFmtId="176" fontId="27" fillId="0" borderId="127" xfId="42" applyNumberFormat="1" applyFont="1" applyBorder="1" applyAlignment="1">
      <alignment vertical="center" shrinkToFit="1"/>
    </xf>
    <xf numFmtId="0" fontId="28" fillId="0" borderId="127" xfId="42" applyFont="1" applyBorder="1" applyAlignment="1">
      <alignment horizontal="center" vertical="center" wrapText="1"/>
    </xf>
    <xf numFmtId="0" fontId="28" fillId="26" borderId="129" xfId="42" applyFont="1" applyFill="1" applyBorder="1" applyAlignment="1">
      <alignment horizontal="center" vertical="center" wrapText="1"/>
    </xf>
    <xf numFmtId="0" fontId="28" fillId="26" borderId="131" xfId="42" applyFont="1" applyFill="1" applyBorder="1" applyAlignment="1">
      <alignment horizontal="center" vertical="center" wrapText="1"/>
    </xf>
    <xf numFmtId="0" fontId="28" fillId="26" borderId="44" xfId="42" applyFont="1" applyFill="1" applyBorder="1" applyAlignment="1">
      <alignment horizontal="center" vertical="center" wrapText="1"/>
    </xf>
    <xf numFmtId="176" fontId="24" fillId="0" borderId="132" xfId="42" applyNumberFormat="1" applyFont="1" applyBorder="1" applyAlignment="1">
      <alignment vertical="center" shrinkToFit="1"/>
    </xf>
    <xf numFmtId="176" fontId="24" fillId="0" borderId="133" xfId="42" applyNumberFormat="1" applyFont="1" applyBorder="1" applyAlignment="1">
      <alignment vertical="center" shrinkToFit="1"/>
    </xf>
    <xf numFmtId="0" fontId="28" fillId="0" borderId="133" xfId="42" applyFont="1" applyBorder="1">
      <alignment vertical="center"/>
    </xf>
    <xf numFmtId="0" fontId="28" fillId="26" borderId="145" xfId="42" applyFont="1" applyFill="1" applyBorder="1" applyAlignment="1">
      <alignment horizontal="center" vertical="center" wrapText="1"/>
    </xf>
    <xf numFmtId="0" fontId="30" fillId="0" borderId="0" xfId="42" applyFont="1" applyAlignment="1">
      <alignment horizontal="center" vertical="center"/>
    </xf>
    <xf numFmtId="0" fontId="28" fillId="0" borderId="23" xfId="42" applyFont="1" applyBorder="1" applyAlignment="1">
      <alignment horizontal="center" vertical="center" wrapText="1"/>
    </xf>
    <xf numFmtId="0" fontId="28" fillId="0" borderId="100" xfId="42" applyFont="1" applyBorder="1" applyAlignment="1">
      <alignment horizontal="center" vertical="center" wrapText="1"/>
    </xf>
    <xf numFmtId="0" fontId="28" fillId="0" borderId="102" xfId="42" applyFont="1" applyBorder="1" applyAlignment="1">
      <alignment horizontal="center" vertical="center" wrapText="1"/>
    </xf>
    <xf numFmtId="0" fontId="28" fillId="0" borderId="104" xfId="42" applyFont="1" applyBorder="1" applyAlignment="1">
      <alignment horizontal="center" vertical="center" wrapText="1"/>
    </xf>
    <xf numFmtId="176" fontId="24" fillId="0" borderId="99" xfId="42" applyNumberFormat="1" applyFont="1" applyBorder="1" applyAlignment="1">
      <alignment horizontal="center" vertical="center" shrinkToFit="1"/>
    </xf>
    <xf numFmtId="176" fontId="24" fillId="0" borderId="20" xfId="42" applyNumberFormat="1" applyFont="1" applyBorder="1" applyAlignment="1">
      <alignment horizontal="center" vertical="center" shrinkToFit="1"/>
    </xf>
    <xf numFmtId="176" fontId="24" fillId="0" borderId="43" xfId="42" applyNumberFormat="1" applyFont="1" applyBorder="1" applyAlignment="1">
      <alignment horizontal="center" vertical="center" shrinkToFit="1"/>
    </xf>
    <xf numFmtId="176" fontId="24" fillId="0" borderId="101"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176" fontId="24" fillId="0" borderId="48" xfId="42" applyNumberFormat="1" applyFont="1" applyBorder="1" applyAlignment="1">
      <alignment horizontal="center" vertical="center" shrinkToFit="1"/>
    </xf>
    <xf numFmtId="176" fontId="24" fillId="0" borderId="103" xfId="42" applyNumberFormat="1" applyFont="1" applyBorder="1" applyAlignment="1">
      <alignment horizontal="center" vertical="center" shrinkToFit="1"/>
    </xf>
    <xf numFmtId="176" fontId="24" fillId="0" borderId="16" xfId="42" applyNumberFormat="1" applyFont="1" applyBorder="1" applyAlignment="1">
      <alignment horizontal="center" vertical="center" shrinkToFit="1"/>
    </xf>
    <xf numFmtId="176" fontId="24" fillId="0" borderId="53" xfId="42" applyNumberFormat="1" applyFont="1" applyBorder="1" applyAlignment="1">
      <alignment horizontal="center" vertical="center" shrinkToFit="1"/>
    </xf>
    <xf numFmtId="176" fontId="27" fillId="0" borderId="97" xfId="42" applyNumberFormat="1" applyFont="1" applyBorder="1" applyAlignment="1">
      <alignment horizontal="center" vertical="center" shrinkToFit="1"/>
    </xf>
    <xf numFmtId="176" fontId="27" fillId="0" borderId="15" xfId="42" applyNumberFormat="1" applyFont="1" applyBorder="1" applyAlignment="1">
      <alignment horizontal="center" vertical="center" shrinkToFit="1"/>
    </xf>
    <xf numFmtId="176" fontId="27" fillId="0" borderId="98" xfId="42" applyNumberFormat="1" applyFont="1" applyBorder="1" applyAlignment="1">
      <alignment horizontal="center" vertical="center" shrinkToFit="1"/>
    </xf>
    <xf numFmtId="176" fontId="24" fillId="26" borderId="105" xfId="42" applyNumberFormat="1" applyFont="1" applyFill="1" applyBorder="1" applyAlignment="1">
      <alignment horizontal="center" vertical="center" shrinkToFit="1"/>
    </xf>
    <xf numFmtId="176" fontId="24" fillId="26" borderId="106" xfId="42" applyNumberFormat="1" applyFont="1" applyFill="1" applyBorder="1" applyAlignment="1">
      <alignment horizontal="center" vertical="center" shrinkToFit="1"/>
    </xf>
    <xf numFmtId="176" fontId="24" fillId="26" borderId="107" xfId="42" applyNumberFormat="1" applyFont="1" applyFill="1" applyBorder="1" applyAlignment="1">
      <alignment horizontal="center" vertical="center" shrinkToFit="1"/>
    </xf>
    <xf numFmtId="176" fontId="39" fillId="26" borderId="94" xfId="42" applyNumberFormat="1" applyFont="1" applyFill="1" applyBorder="1" applyAlignment="1">
      <alignment horizontal="center" vertical="center" shrinkToFit="1"/>
    </xf>
    <xf numFmtId="176" fontId="39" fillId="26" borderId="95" xfId="42" applyNumberFormat="1" applyFont="1" applyFill="1" applyBorder="1" applyAlignment="1">
      <alignment horizontal="center" vertical="center" shrinkToFit="1"/>
    </xf>
    <xf numFmtId="176" fontId="39" fillId="26" borderId="96" xfId="42" applyNumberFormat="1" applyFont="1" applyFill="1" applyBorder="1" applyAlignment="1">
      <alignment horizontal="center" vertical="center" shrinkToFit="1"/>
    </xf>
    <xf numFmtId="176" fontId="27" fillId="0" borderId="99" xfId="42" applyNumberFormat="1" applyFont="1" applyBorder="1" applyAlignment="1">
      <alignment horizontal="center" vertical="center" shrinkToFit="1"/>
    </xf>
    <xf numFmtId="176" fontId="27" fillId="0" borderId="20" xfId="42" applyNumberFormat="1" applyFont="1" applyBorder="1" applyAlignment="1">
      <alignment horizontal="center" vertical="center" shrinkToFit="1"/>
    </xf>
    <xf numFmtId="176" fontId="27" fillId="0" borderId="43"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176" fontId="27" fillId="0" borderId="0" xfId="42" applyNumberFormat="1" applyFont="1" applyAlignment="1">
      <alignment horizontal="center" vertical="center" shrinkToFit="1"/>
    </xf>
    <xf numFmtId="176" fontId="27" fillId="0" borderId="48" xfId="42" applyNumberFormat="1" applyFont="1" applyBorder="1" applyAlignment="1">
      <alignment horizontal="center" vertical="center" shrinkToFit="1"/>
    </xf>
    <xf numFmtId="176" fontId="27" fillId="0" borderId="103" xfId="42" applyNumberFormat="1" applyFont="1" applyBorder="1" applyAlignment="1">
      <alignment horizontal="center" vertical="center" shrinkToFit="1"/>
    </xf>
    <xf numFmtId="176" fontId="27" fillId="0" borderId="16" xfId="42" applyNumberFormat="1" applyFont="1" applyBorder="1" applyAlignment="1">
      <alignment horizontal="center" vertical="center" shrinkToFit="1"/>
    </xf>
    <xf numFmtId="176" fontId="27" fillId="0" borderId="53" xfId="42" applyNumberFormat="1" applyFont="1" applyBorder="1" applyAlignment="1">
      <alignment horizontal="center" vertical="center" shrinkToFit="1"/>
    </xf>
    <xf numFmtId="177" fontId="23" fillId="0" borderId="55" xfId="42" applyNumberFormat="1" applyFont="1" applyBorder="1" applyAlignment="1">
      <alignment horizontal="center" vertical="center" shrinkToFit="1"/>
    </xf>
    <xf numFmtId="177" fontId="23" fillId="0" borderId="59" xfId="42" applyNumberFormat="1" applyFont="1" applyBorder="1" applyAlignment="1">
      <alignment horizontal="center" vertical="center" shrinkToFit="1"/>
    </xf>
    <xf numFmtId="177" fontId="23" fillId="0" borderId="63" xfId="42" applyNumberFormat="1" applyFont="1" applyBorder="1" applyAlignment="1">
      <alignment horizontal="center" vertical="center" shrinkToFit="1"/>
    </xf>
    <xf numFmtId="177" fontId="23" fillId="0" borderId="56" xfId="42" applyNumberFormat="1" applyFont="1" applyBorder="1" applyAlignment="1">
      <alignment horizontal="center" vertical="center" shrinkToFit="1"/>
    </xf>
    <xf numFmtId="177" fontId="23" fillId="0" borderId="60" xfId="42" applyNumberFormat="1" applyFont="1" applyBorder="1" applyAlignment="1">
      <alignment horizontal="center" vertical="center" shrinkToFit="1"/>
    </xf>
    <xf numFmtId="177" fontId="23" fillId="0" borderId="64" xfId="42" applyNumberFormat="1" applyFont="1" applyBorder="1" applyAlignment="1">
      <alignment horizontal="center" vertical="center" shrinkToFit="1"/>
    </xf>
    <xf numFmtId="176" fontId="25" fillId="0" borderId="55" xfId="42" applyNumberFormat="1" applyFont="1" applyBorder="1" applyAlignment="1">
      <alignment horizontal="center" vertical="center" textRotation="255" wrapText="1" shrinkToFit="1"/>
    </xf>
    <xf numFmtId="176" fontId="25" fillId="0" borderId="59" xfId="42" applyNumberFormat="1" applyFont="1" applyBorder="1" applyAlignment="1">
      <alignment horizontal="center" vertical="center" textRotation="255" wrapText="1" shrinkToFit="1"/>
    </xf>
    <xf numFmtId="176" fontId="25" fillId="0" borderId="63" xfId="42" applyNumberFormat="1" applyFont="1" applyBorder="1" applyAlignment="1">
      <alignment horizontal="center" vertical="center" textRotation="255" wrapText="1" shrinkToFit="1"/>
    </xf>
    <xf numFmtId="0" fontId="28" fillId="0" borderId="142" xfId="42" applyFont="1" applyBorder="1" applyAlignment="1">
      <alignment horizontal="center" vertical="center" wrapText="1"/>
    </xf>
    <xf numFmtId="0" fontId="28" fillId="0" borderId="143" xfId="42" applyFont="1" applyBorder="1" applyAlignment="1">
      <alignment horizontal="center" vertical="center" wrapText="1"/>
    </xf>
    <xf numFmtId="0" fontId="28" fillId="0" borderId="144" xfId="42" applyFont="1" applyBorder="1" applyAlignment="1">
      <alignment horizontal="center" vertical="center" wrapText="1"/>
    </xf>
    <xf numFmtId="176" fontId="27" fillId="25" borderId="42" xfId="42" applyNumberFormat="1" applyFont="1" applyFill="1" applyBorder="1" applyAlignment="1" applyProtection="1">
      <alignment horizontal="center" vertical="center" shrinkToFit="1"/>
      <protection locked="0"/>
    </xf>
    <xf numFmtId="176" fontId="27" fillId="25" borderId="20" xfId="42" applyNumberFormat="1" applyFont="1" applyFill="1" applyBorder="1" applyAlignment="1" applyProtection="1">
      <alignment horizontal="center" vertical="center" shrinkToFit="1"/>
      <protection locked="0"/>
    </xf>
    <xf numFmtId="176" fontId="27" fillId="25" borderId="43" xfId="42" applyNumberFormat="1" applyFont="1" applyFill="1" applyBorder="1" applyAlignment="1" applyProtection="1">
      <alignment horizontal="center" vertical="center" shrinkToFit="1"/>
      <protection locked="0"/>
    </xf>
    <xf numFmtId="176" fontId="27" fillId="25" borderId="47" xfId="42" applyNumberFormat="1" applyFont="1" applyFill="1" applyBorder="1" applyAlignment="1" applyProtection="1">
      <alignment horizontal="center" vertical="center" shrinkToFit="1"/>
      <protection locked="0"/>
    </xf>
    <xf numFmtId="176" fontId="27" fillId="25" borderId="0" xfId="42" applyNumberFormat="1" applyFont="1" applyFill="1" applyAlignment="1" applyProtection="1">
      <alignment horizontal="center" vertical="center" shrinkToFit="1"/>
      <protection locked="0"/>
    </xf>
    <xf numFmtId="176" fontId="27" fillId="25" borderId="48" xfId="42" applyNumberFormat="1" applyFont="1" applyFill="1" applyBorder="1" applyAlignment="1" applyProtection="1">
      <alignment horizontal="center" vertical="center" shrinkToFit="1"/>
      <protection locked="0"/>
    </xf>
    <xf numFmtId="176" fontId="40" fillId="26" borderId="112" xfId="42" applyNumberFormat="1" applyFont="1" applyFill="1" applyBorder="1" applyAlignment="1">
      <alignment horizontal="center" vertical="center" wrapText="1" shrinkToFit="1"/>
    </xf>
    <xf numFmtId="176" fontId="40" fillId="26" borderId="112" xfId="42" applyNumberFormat="1" applyFont="1" applyFill="1" applyBorder="1" applyAlignment="1">
      <alignment horizontal="center" vertical="center" shrinkToFit="1"/>
    </xf>
    <xf numFmtId="176" fontId="40" fillId="26" borderId="114" xfId="42" applyNumberFormat="1" applyFont="1" applyFill="1" applyBorder="1" applyAlignment="1">
      <alignment horizontal="center" vertical="center" shrinkToFit="1"/>
    </xf>
    <xf numFmtId="176" fontId="27" fillId="0" borderId="116" xfId="42" applyNumberFormat="1" applyFont="1" applyBorder="1" applyAlignment="1">
      <alignment horizontal="center" vertical="center" shrinkToFit="1"/>
    </xf>
    <xf numFmtId="176" fontId="27" fillId="0" borderId="117" xfId="42" applyNumberFormat="1" applyFont="1" applyBorder="1" applyAlignment="1">
      <alignment horizontal="center" vertical="center" shrinkToFit="1"/>
    </xf>
    <xf numFmtId="176" fontId="27" fillId="0" borderId="118" xfId="42" applyNumberFormat="1" applyFont="1" applyBorder="1" applyAlignment="1">
      <alignment horizontal="center" vertical="center" shrinkToFit="1"/>
    </xf>
    <xf numFmtId="0" fontId="28" fillId="0" borderId="89" xfId="42" applyFont="1" applyBorder="1" applyAlignment="1">
      <alignment horizontal="center" vertical="center" wrapText="1"/>
    </xf>
    <xf numFmtId="0" fontId="28" fillId="0" borderId="90" xfId="42" applyFont="1" applyBorder="1" applyAlignment="1">
      <alignment horizontal="center" vertical="center" wrapText="1"/>
    </xf>
    <xf numFmtId="0" fontId="28" fillId="0" borderId="91" xfId="42" applyFont="1" applyBorder="1" applyAlignment="1">
      <alignment horizontal="center" vertical="center" wrapText="1"/>
    </xf>
    <xf numFmtId="177" fontId="23" fillId="25" borderId="55" xfId="42" applyNumberFormat="1" applyFont="1" applyFill="1" applyBorder="1" applyAlignment="1" applyProtection="1">
      <alignment horizontal="center" vertical="center" shrinkToFit="1"/>
      <protection locked="0"/>
    </xf>
    <xf numFmtId="177" fontId="23" fillId="25" borderId="59" xfId="42" applyNumberFormat="1" applyFont="1" applyFill="1" applyBorder="1" applyAlignment="1" applyProtection="1">
      <alignment horizontal="center" vertical="center" shrinkToFit="1"/>
      <protection locked="0"/>
    </xf>
    <xf numFmtId="177" fontId="23" fillId="25" borderId="63" xfId="42" applyNumberFormat="1" applyFont="1" applyFill="1" applyBorder="1" applyAlignment="1" applyProtection="1">
      <alignment horizontal="center" vertical="center" shrinkToFit="1"/>
      <protection locked="0"/>
    </xf>
    <xf numFmtId="177" fontId="23" fillId="25" borderId="56" xfId="42" applyNumberFormat="1" applyFont="1" applyFill="1" applyBorder="1" applyAlignment="1" applyProtection="1">
      <alignment horizontal="center" vertical="center" shrinkToFit="1"/>
      <protection locked="0"/>
    </xf>
    <xf numFmtId="177" fontId="23" fillId="25" borderId="60" xfId="42" applyNumberFormat="1" applyFont="1" applyFill="1" applyBorder="1" applyAlignment="1" applyProtection="1">
      <alignment horizontal="center" vertical="center" shrinkToFit="1"/>
      <protection locked="0"/>
    </xf>
    <xf numFmtId="177" fontId="23" fillId="25" borderId="64" xfId="42" applyNumberFormat="1" applyFont="1" applyFill="1" applyBorder="1" applyAlignment="1" applyProtection="1">
      <alignment horizontal="center" vertical="center" shrinkToFit="1"/>
      <protection locked="0"/>
    </xf>
    <xf numFmtId="176" fontId="27" fillId="0" borderId="137" xfId="42" applyNumberFormat="1" applyFont="1" applyBorder="1" applyAlignment="1">
      <alignment horizontal="center" vertical="center" shrinkToFit="1"/>
    </xf>
    <xf numFmtId="176" fontId="27" fillId="0" borderId="138" xfId="42" applyNumberFormat="1" applyFont="1" applyBorder="1" applyAlignment="1">
      <alignment horizontal="center" vertical="center" shrinkToFit="1"/>
    </xf>
    <xf numFmtId="176" fontId="27" fillId="0" borderId="139" xfId="42" applyNumberFormat="1" applyFont="1" applyBorder="1" applyAlignment="1">
      <alignment horizontal="center" vertical="center" shrinkToFit="1"/>
    </xf>
    <xf numFmtId="0" fontId="28" fillId="26" borderId="10" xfId="42" applyFont="1" applyFill="1" applyBorder="1" applyAlignment="1">
      <alignment horizontal="left" vertical="center"/>
    </xf>
    <xf numFmtId="0" fontId="33" fillId="0" borderId="10" xfId="42" applyFont="1" applyBorder="1" applyAlignment="1">
      <alignment horizontal="center" vertical="center"/>
    </xf>
    <xf numFmtId="176" fontId="24" fillId="26" borderId="85" xfId="42" applyNumberFormat="1" applyFont="1" applyFill="1" applyBorder="1" applyAlignment="1">
      <alignment horizontal="center" vertical="center" shrinkToFit="1"/>
    </xf>
    <xf numFmtId="176" fontId="24" fillId="26" borderId="15" xfId="42" applyNumberFormat="1" applyFont="1" applyFill="1" applyBorder="1" applyAlignment="1">
      <alignment horizontal="center" vertical="center" shrinkToFit="1"/>
    </xf>
    <xf numFmtId="176" fontId="24" fillId="26" borderId="66" xfId="42" applyNumberFormat="1" applyFont="1" applyFill="1" applyBorder="1" applyAlignment="1">
      <alignment horizontal="center" vertical="center" shrinkToFit="1"/>
    </xf>
    <xf numFmtId="0" fontId="28" fillId="26" borderId="25" xfId="42" applyFont="1" applyFill="1" applyBorder="1" applyAlignment="1">
      <alignment horizontal="center" vertical="center" wrapText="1"/>
    </xf>
    <xf numFmtId="0" fontId="28" fillId="26" borderId="27" xfId="42" applyFont="1" applyFill="1" applyBorder="1" applyAlignment="1">
      <alignment horizontal="center" vertical="center" wrapText="1"/>
    </xf>
    <xf numFmtId="0" fontId="28" fillId="26" borderId="35" xfId="42" applyFont="1" applyFill="1" applyBorder="1" applyAlignment="1">
      <alignment horizontal="center" vertical="center" wrapText="1"/>
    </xf>
    <xf numFmtId="176" fontId="41" fillId="0" borderId="30" xfId="42" applyNumberFormat="1" applyFont="1" applyBorder="1" applyAlignment="1">
      <alignment horizontal="center" vertical="center" shrinkToFit="1"/>
    </xf>
    <xf numFmtId="176" fontId="41" fillId="0" borderId="23" xfId="42" applyNumberFormat="1" applyFont="1" applyBorder="1" applyAlignment="1">
      <alignment horizontal="center" vertical="center" shrinkToFit="1"/>
    </xf>
    <xf numFmtId="176" fontId="41" fillId="26" borderId="86" xfId="42" applyNumberFormat="1" applyFont="1" applyFill="1" applyBorder="1" applyAlignment="1">
      <alignment horizontal="center" vertical="center" shrinkToFit="1"/>
    </xf>
    <xf numFmtId="176" fontId="41" fillId="26" borderId="87" xfId="42" applyNumberFormat="1" applyFont="1" applyFill="1" applyBorder="1" applyAlignment="1">
      <alignment horizontal="center" vertical="center" shrinkToFit="1"/>
    </xf>
    <xf numFmtId="176" fontId="41" fillId="26" borderId="88" xfId="42" applyNumberFormat="1" applyFont="1" applyFill="1" applyBorder="1" applyAlignment="1">
      <alignment horizontal="center" vertical="center" shrinkToFit="1"/>
    </xf>
    <xf numFmtId="176" fontId="24" fillId="0" borderId="74" xfId="42" applyNumberFormat="1" applyFont="1" applyBorder="1" applyAlignment="1">
      <alignment horizontal="center" vertical="center" shrinkToFit="1"/>
    </xf>
    <xf numFmtId="176" fontId="24" fillId="0" borderId="75" xfId="42" applyNumberFormat="1" applyFont="1" applyBorder="1" applyAlignment="1">
      <alignment horizontal="center" vertical="center" shrinkToFit="1"/>
    </xf>
    <xf numFmtId="176" fontId="24" fillId="0" borderId="73" xfId="42" applyNumberFormat="1" applyFont="1" applyBorder="1" applyAlignment="1">
      <alignment horizontal="center" vertical="center" shrinkToFit="1"/>
    </xf>
    <xf numFmtId="176" fontId="24" fillId="0" borderId="76" xfId="42" applyNumberFormat="1" applyFont="1" applyBorder="1" applyAlignment="1">
      <alignment horizontal="center" vertical="center" shrinkToFit="1"/>
    </xf>
    <xf numFmtId="0" fontId="3" fillId="0" borderId="12" xfId="42" applyFont="1" applyBorder="1" applyAlignment="1">
      <alignment horizontal="left" vertical="center" wrapText="1"/>
    </xf>
    <xf numFmtId="0" fontId="3" fillId="0" borderId="13" xfId="42" applyFont="1" applyBorder="1" applyAlignment="1">
      <alignment horizontal="left" vertical="center" wrapText="1"/>
    </xf>
    <xf numFmtId="0" fontId="3" fillId="0" borderId="40" xfId="42" applyFont="1" applyBorder="1" applyAlignment="1">
      <alignment horizontal="left" vertical="center" wrapText="1"/>
    </xf>
    <xf numFmtId="0" fontId="3" fillId="0" borderId="41" xfId="42" applyFont="1" applyBorder="1" applyAlignment="1">
      <alignment horizontal="left" vertical="center" wrapText="1"/>
    </xf>
    <xf numFmtId="0" fontId="3" fillId="0" borderId="50" xfId="42" applyFont="1" applyBorder="1" applyAlignment="1">
      <alignment horizontal="left" vertical="center" wrapText="1"/>
    </xf>
    <xf numFmtId="0" fontId="3" fillId="0" borderId="51" xfId="42" applyFont="1" applyBorder="1" applyAlignment="1">
      <alignment horizontal="left" vertical="center" wrapText="1"/>
    </xf>
    <xf numFmtId="0" fontId="28" fillId="26" borderId="18" xfId="42" applyFont="1" applyFill="1" applyBorder="1" applyAlignment="1">
      <alignment horizontal="center" vertical="center" wrapText="1"/>
    </xf>
    <xf numFmtId="0" fontId="28" fillId="26" borderId="15" xfId="42" applyFont="1" applyFill="1" applyBorder="1" applyAlignment="1">
      <alignment horizontal="center" vertical="center" wrapText="1"/>
    </xf>
    <xf numFmtId="0" fontId="28" fillId="26" borderId="19" xfId="42" applyFont="1" applyFill="1" applyBorder="1" applyAlignment="1">
      <alignment horizontal="center" vertical="center" wrapText="1"/>
    </xf>
    <xf numFmtId="176" fontId="24" fillId="26" borderId="83" xfId="42" applyNumberFormat="1" applyFont="1" applyFill="1" applyBorder="1" applyAlignment="1">
      <alignment horizontal="center" vertical="center" shrinkToFit="1"/>
    </xf>
    <xf numFmtId="176" fontId="24" fillId="26" borderId="20" xfId="42" applyNumberFormat="1" applyFont="1" applyFill="1" applyBorder="1" applyAlignment="1">
      <alignment horizontal="center" vertical="center" shrinkToFit="1"/>
    </xf>
    <xf numFmtId="176" fontId="24" fillId="26" borderId="43" xfId="42" applyNumberFormat="1" applyFont="1" applyFill="1" applyBorder="1" applyAlignment="1">
      <alignment horizontal="center" vertical="center" shrinkToFit="1"/>
    </xf>
    <xf numFmtId="176" fontId="24" fillId="0" borderId="83" xfId="42" applyNumberFormat="1" applyFont="1" applyBorder="1" applyAlignment="1">
      <alignment horizontal="center" vertical="center" shrinkToFit="1"/>
    </xf>
    <xf numFmtId="176" fontId="24" fillId="0" borderId="36" xfId="42" applyNumberFormat="1" applyFont="1" applyBorder="1" applyAlignment="1">
      <alignment horizontal="center" vertical="center" shrinkToFit="1"/>
    </xf>
    <xf numFmtId="176" fontId="24" fillId="0" borderId="84" xfId="42" applyNumberFormat="1" applyFont="1" applyBorder="1" applyAlignment="1">
      <alignment horizontal="center" vertical="center" shrinkToFit="1"/>
    </xf>
    <xf numFmtId="176" fontId="24" fillId="0" borderId="72" xfId="42" applyNumberFormat="1" applyFont="1" applyBorder="1" applyAlignment="1">
      <alignment horizontal="center" vertical="center" textRotation="255" shrinkToFit="1"/>
    </xf>
    <xf numFmtId="176" fontId="24" fillId="0" borderId="43" xfId="42" applyNumberFormat="1" applyFont="1" applyBorder="1" applyAlignment="1">
      <alignment horizontal="center" vertical="center" textRotation="255" shrinkToFit="1"/>
    </xf>
    <xf numFmtId="176" fontId="24" fillId="0" borderId="73" xfId="42" applyNumberFormat="1" applyFont="1" applyBorder="1" applyAlignment="1">
      <alignment horizontal="center" vertical="center" textRotation="255" shrinkToFit="1"/>
    </xf>
    <xf numFmtId="176" fontId="24" fillId="0" borderId="48" xfId="42" applyNumberFormat="1" applyFont="1" applyBorder="1" applyAlignment="1">
      <alignment horizontal="center" vertical="center" textRotation="255" shrinkToFit="1"/>
    </xf>
    <xf numFmtId="0" fontId="28" fillId="0" borderId="12" xfId="42" applyFont="1" applyBorder="1" applyAlignment="1">
      <alignment horizontal="center" vertical="center" wrapText="1"/>
    </xf>
    <xf numFmtId="0" fontId="28" fillId="0" borderId="11" xfId="42" applyFont="1" applyBorder="1" applyAlignment="1">
      <alignment horizontal="center" vertical="center" wrapText="1"/>
    </xf>
    <xf numFmtId="0" fontId="28" fillId="0" borderId="13" xfId="42" applyFont="1" applyBorder="1" applyAlignment="1">
      <alignment horizontal="center" vertical="center" wrapText="1"/>
    </xf>
    <xf numFmtId="0" fontId="3" fillId="0" borderId="11" xfId="42" applyFont="1" applyBorder="1" applyAlignment="1">
      <alignment vertical="center" wrapText="1"/>
    </xf>
    <xf numFmtId="0" fontId="3" fillId="0" borderId="13" xfId="42" applyFont="1" applyBorder="1" applyAlignment="1">
      <alignment vertical="center" wrapText="1"/>
    </xf>
    <xf numFmtId="0" fontId="28" fillId="26" borderId="10" xfId="42" applyFont="1" applyFill="1" applyBorder="1" applyAlignment="1">
      <alignment horizontal="left" vertical="center" wrapText="1"/>
    </xf>
    <xf numFmtId="0" fontId="33" fillId="0" borderId="12" xfId="42" applyFont="1" applyBorder="1" applyAlignment="1">
      <alignment horizontal="center" vertical="center"/>
    </xf>
    <xf numFmtId="0" fontId="33" fillId="0" borderId="13" xfId="42" applyFont="1" applyBorder="1" applyAlignment="1">
      <alignment horizontal="center" vertical="center"/>
    </xf>
    <xf numFmtId="0" fontId="33" fillId="0" borderId="17" xfId="42" applyFont="1" applyBorder="1" applyAlignment="1">
      <alignment horizontal="center" vertical="center"/>
    </xf>
    <xf numFmtId="0" fontId="33" fillId="0" borderId="78" xfId="42" applyFont="1" applyBorder="1" applyAlignment="1">
      <alignment horizontal="center" vertical="center"/>
    </xf>
    <xf numFmtId="0" fontId="33" fillId="0" borderId="79" xfId="42" applyFont="1" applyBorder="1" applyAlignment="1">
      <alignment horizontal="center" vertical="center"/>
    </xf>
    <xf numFmtId="0" fontId="33" fillId="0" borderId="80" xfId="42" applyFont="1" applyBorder="1" applyAlignment="1">
      <alignment horizontal="center" vertical="center"/>
    </xf>
    <xf numFmtId="0" fontId="28" fillId="0" borderId="12" xfId="42" applyFont="1" applyBorder="1" applyAlignment="1">
      <alignment horizontal="left" vertical="center" wrapText="1"/>
    </xf>
    <xf numFmtId="0" fontId="28" fillId="0" borderId="77" xfId="42" applyFont="1" applyBorder="1" applyAlignment="1">
      <alignment horizontal="left" vertical="center" wrapText="1"/>
    </xf>
    <xf numFmtId="0" fontId="1" fillId="0" borderId="12" xfId="42" applyBorder="1" applyAlignment="1">
      <alignment horizontal="left" vertical="center" wrapText="1"/>
    </xf>
    <xf numFmtId="0" fontId="1" fillId="0" borderId="77" xfId="42" applyBorder="1" applyAlignment="1">
      <alignment horizontal="left" vertical="center" wrapText="1"/>
    </xf>
    <xf numFmtId="0" fontId="28" fillId="0" borderId="11" xfId="42" applyFont="1" applyBorder="1" applyAlignment="1">
      <alignment horizontal="left" vertical="center" wrapText="1"/>
    </xf>
    <xf numFmtId="0" fontId="28" fillId="0" borderId="13" xfId="42" applyFont="1" applyBorder="1" applyAlignment="1">
      <alignment horizontal="left" vertical="center" wrapText="1"/>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0" fontId="3" fillId="0" borderId="61" xfId="42" applyFont="1" applyBorder="1" applyAlignment="1">
      <alignment horizontal="left" vertical="center" wrapText="1"/>
    </xf>
    <xf numFmtId="0" fontId="3" fillId="0" borderId="62" xfId="42" applyFont="1" applyBorder="1" applyAlignment="1">
      <alignment horizontal="left" vertical="center" wrapText="1"/>
    </xf>
    <xf numFmtId="0" fontId="3" fillId="0" borderId="45" xfId="42" applyFont="1" applyBorder="1" applyAlignment="1">
      <alignment horizontal="left" vertical="center" wrapText="1"/>
    </xf>
    <xf numFmtId="0" fontId="3" fillId="0" borderId="46" xfId="42" applyFont="1" applyBorder="1" applyAlignment="1">
      <alignment horizontal="left" vertical="center" wrapText="1"/>
    </xf>
    <xf numFmtId="0" fontId="3" fillId="0" borderId="50" xfId="42" applyFont="1" applyBorder="1" applyAlignment="1">
      <alignment horizontal="left" vertical="center"/>
    </xf>
    <xf numFmtId="0" fontId="3" fillId="0" borderId="51" xfId="42" applyFont="1" applyBorder="1" applyAlignment="1">
      <alignment horizontal="left" vertical="center"/>
    </xf>
    <xf numFmtId="0" fontId="3" fillId="0" borderId="11" xfId="42" applyFont="1" applyBorder="1" applyAlignment="1">
      <alignment horizontal="left" vertical="center" wrapText="1"/>
    </xf>
    <xf numFmtId="0" fontId="26" fillId="0" borderId="18"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9" xfId="42" applyFont="1" applyBorder="1" applyAlignment="1">
      <alignment horizontal="left" vertical="center" wrapText="1"/>
    </xf>
    <xf numFmtId="176" fontId="24" fillId="25" borderId="74" xfId="42" applyNumberFormat="1" applyFont="1" applyFill="1" applyBorder="1" applyAlignment="1" applyProtection="1">
      <alignment horizontal="center" vertical="center" shrinkToFit="1"/>
      <protection locked="0"/>
    </xf>
    <xf numFmtId="176" fontId="24" fillId="25" borderId="75" xfId="42" applyNumberFormat="1" applyFont="1" applyFill="1" applyBorder="1" applyAlignment="1" applyProtection="1">
      <alignment horizontal="center" vertical="center" shrinkToFit="1"/>
      <protection locked="0"/>
    </xf>
    <xf numFmtId="176" fontId="24" fillId="25" borderId="73" xfId="42" applyNumberFormat="1" applyFont="1" applyFill="1" applyBorder="1" applyAlignment="1" applyProtection="1">
      <alignment horizontal="center" vertical="center" shrinkToFit="1"/>
      <protection locked="0"/>
    </xf>
    <xf numFmtId="176" fontId="24" fillId="25" borderId="48" xfId="42" applyNumberFormat="1" applyFont="1" applyFill="1" applyBorder="1" applyAlignment="1" applyProtection="1">
      <alignment horizontal="center" vertical="center" shrinkToFit="1"/>
      <protection locked="0"/>
    </xf>
    <xf numFmtId="176" fontId="24" fillId="25" borderId="76" xfId="42" applyNumberFormat="1" applyFont="1" applyFill="1" applyBorder="1" applyAlignment="1" applyProtection="1">
      <alignment horizontal="center" vertical="center" shrinkToFit="1"/>
      <protection locked="0"/>
    </xf>
    <xf numFmtId="176" fontId="24" fillId="25" borderId="53" xfId="42" applyNumberFormat="1" applyFont="1" applyFill="1" applyBorder="1" applyAlignment="1" applyProtection="1">
      <alignment horizontal="center" vertical="center" shrinkToFit="1"/>
      <protection locked="0"/>
    </xf>
    <xf numFmtId="0" fontId="28" fillId="0" borderId="49" xfId="42" applyFont="1" applyBorder="1" applyAlignment="1">
      <alignment horizontal="center" vertical="center"/>
    </xf>
    <xf numFmtId="0" fontId="28" fillId="0" borderId="54" xfId="42" applyFont="1" applyBorder="1" applyAlignment="1">
      <alignment horizontal="center" vertical="center"/>
    </xf>
    <xf numFmtId="0" fontId="29" fillId="0" borderId="45" xfId="42" applyFont="1" applyBorder="1" applyAlignment="1">
      <alignment horizontal="left" vertical="center" wrapText="1"/>
    </xf>
    <xf numFmtId="0" fontId="29" fillId="0" borderId="46" xfId="42" applyFont="1" applyBorder="1" applyAlignment="1">
      <alignment horizontal="left" vertical="center" wrapText="1"/>
    </xf>
    <xf numFmtId="176" fontId="24" fillId="26" borderId="119" xfId="42" applyNumberFormat="1" applyFont="1" applyFill="1" applyBorder="1" applyAlignment="1">
      <alignment horizontal="center" vertical="center" shrinkToFit="1"/>
    </xf>
    <xf numFmtId="176" fontId="24" fillId="26" borderId="120" xfId="42" applyNumberFormat="1" applyFont="1" applyFill="1" applyBorder="1" applyAlignment="1">
      <alignment horizontal="center" vertical="center" shrinkToFit="1"/>
    </xf>
    <xf numFmtId="176" fontId="24" fillId="26" borderId="121" xfId="42" applyNumberFormat="1" applyFont="1" applyFill="1" applyBorder="1" applyAlignment="1">
      <alignment horizontal="center" vertical="center" shrinkToFit="1"/>
    </xf>
    <xf numFmtId="176" fontId="24" fillId="26" borderId="122" xfId="42" applyNumberFormat="1" applyFont="1" applyFill="1" applyBorder="1" applyAlignment="1">
      <alignment horizontal="center" vertical="center" shrinkToFit="1"/>
    </xf>
    <xf numFmtId="176" fontId="24" fillId="25" borderId="116" xfId="42" applyNumberFormat="1" applyFont="1" applyFill="1" applyBorder="1" applyAlignment="1" applyProtection="1">
      <alignment horizontal="center" vertical="center" shrinkToFit="1"/>
      <protection locked="0"/>
    </xf>
    <xf numFmtId="176" fontId="24" fillId="25" borderId="20" xfId="42" applyNumberFormat="1" applyFont="1" applyFill="1" applyBorder="1" applyAlignment="1" applyProtection="1">
      <alignment horizontal="center" vertical="center" shrinkToFit="1"/>
      <protection locked="0"/>
    </xf>
    <xf numFmtId="176" fontId="24" fillId="25" borderId="43" xfId="42" applyNumberFormat="1" applyFont="1" applyFill="1" applyBorder="1" applyAlignment="1" applyProtection="1">
      <alignment horizontal="center" vertical="center" shrinkToFit="1"/>
      <protection locked="0"/>
    </xf>
    <xf numFmtId="176" fontId="24" fillId="25" borderId="118" xfId="42" applyNumberFormat="1" applyFont="1" applyFill="1" applyBorder="1" applyAlignment="1" applyProtection="1">
      <alignment horizontal="center" vertical="center" shrinkToFit="1"/>
      <protection locked="0"/>
    </xf>
    <xf numFmtId="176" fontId="24" fillId="25" borderId="16" xfId="42" applyNumberFormat="1" applyFont="1" applyFill="1" applyBorder="1" applyAlignment="1" applyProtection="1">
      <alignment horizontal="center" vertical="center" shrinkToFit="1"/>
      <protection locked="0"/>
    </xf>
    <xf numFmtId="0" fontId="28" fillId="0" borderId="42" xfId="42" applyFont="1" applyBorder="1" applyAlignment="1">
      <alignment horizontal="center" vertical="center" wrapText="1"/>
    </xf>
    <xf numFmtId="0" fontId="28" fillId="0" borderId="52" xfId="42" applyFont="1" applyBorder="1" applyAlignment="1">
      <alignment horizontal="center" vertical="center" wrapText="1"/>
    </xf>
    <xf numFmtId="176" fontId="24" fillId="0" borderId="42" xfId="42" applyNumberFormat="1" applyFont="1" applyBorder="1" applyAlignment="1">
      <alignment horizontal="center" vertical="center" shrinkToFit="1"/>
    </xf>
    <xf numFmtId="176" fontId="24" fillId="0" borderId="52" xfId="42" applyNumberFormat="1" applyFont="1" applyBorder="1" applyAlignment="1">
      <alignment horizontal="center" vertical="center" shrinkToFit="1"/>
    </xf>
    <xf numFmtId="176" fontId="24" fillId="25" borderId="36" xfId="42" applyNumberFormat="1" applyFont="1" applyFill="1" applyBorder="1" applyAlignment="1" applyProtection="1">
      <alignment horizontal="center" vertical="center" shrinkToFit="1"/>
      <protection locked="0"/>
    </xf>
    <xf numFmtId="176" fontId="24" fillId="25" borderId="0" xfId="42" applyNumberFormat="1" applyFont="1" applyFill="1" applyAlignment="1" applyProtection="1">
      <alignment horizontal="center" vertical="center" shrinkToFit="1"/>
      <protection locked="0"/>
    </xf>
    <xf numFmtId="176" fontId="24" fillId="25" borderId="84" xfId="42" applyNumberFormat="1" applyFont="1" applyFill="1" applyBorder="1" applyAlignment="1" applyProtection="1">
      <alignment horizontal="center" vertical="center" shrinkToFit="1"/>
      <protection locked="0"/>
    </xf>
    <xf numFmtId="0" fontId="28" fillId="0" borderId="130" xfId="42" applyFont="1" applyBorder="1" applyAlignment="1">
      <alignment horizontal="center" vertical="center"/>
    </xf>
    <xf numFmtId="176" fontId="24" fillId="0" borderId="116" xfId="42" applyNumberFormat="1" applyFont="1" applyBorder="1" applyAlignment="1">
      <alignment horizontal="center" vertical="center" shrinkToFit="1"/>
    </xf>
    <xf numFmtId="176" fontId="24" fillId="0" borderId="118" xfId="42" applyNumberFormat="1" applyFont="1" applyBorder="1" applyAlignment="1">
      <alignment horizontal="center" vertical="center" shrinkToFit="1"/>
    </xf>
    <xf numFmtId="176" fontId="24" fillId="25" borderId="117" xfId="42" applyNumberFormat="1" applyFont="1" applyFill="1" applyBorder="1" applyAlignment="1" applyProtection="1">
      <alignment horizontal="center" vertical="center" shrinkToFit="1"/>
      <protection locked="0"/>
    </xf>
    <xf numFmtId="0" fontId="28" fillId="0" borderId="47" xfId="42" applyFont="1" applyBorder="1" applyAlignment="1">
      <alignment horizontal="center" vertical="center" wrapText="1"/>
    </xf>
    <xf numFmtId="176" fontId="24" fillId="25" borderId="42" xfId="42" applyNumberFormat="1" applyFont="1" applyFill="1" applyBorder="1" applyAlignment="1" applyProtection="1">
      <alignment horizontal="center" vertical="center" shrinkToFit="1"/>
      <protection locked="0"/>
    </xf>
    <xf numFmtId="176" fontId="24" fillId="25" borderId="47" xfId="42" applyNumberFormat="1" applyFont="1" applyFill="1" applyBorder="1" applyAlignment="1" applyProtection="1">
      <alignment horizontal="center" vertical="center" shrinkToFit="1"/>
      <protection locked="0"/>
    </xf>
    <xf numFmtId="176" fontId="24" fillId="25" borderId="52" xfId="42" applyNumberFormat="1" applyFont="1" applyFill="1" applyBorder="1" applyAlignment="1" applyProtection="1">
      <alignment horizontal="center" vertical="center" shrinkToFit="1"/>
      <protection locked="0"/>
    </xf>
    <xf numFmtId="176" fontId="24" fillId="0" borderId="117" xfId="42" applyNumberFormat="1" applyFont="1" applyBorder="1" applyAlignment="1">
      <alignment horizontal="center" vertical="center" shrinkToFit="1"/>
    </xf>
    <xf numFmtId="0" fontId="3" fillId="0" borderId="45" xfId="42" applyFont="1" applyBorder="1" applyAlignment="1">
      <alignment horizontal="left" vertical="center"/>
    </xf>
    <xf numFmtId="0" fontId="3" fillId="0" borderId="46" xfId="42" applyFont="1" applyBorder="1" applyAlignment="1">
      <alignment horizontal="left" vertical="center"/>
    </xf>
    <xf numFmtId="0" fontId="3" fillId="0" borderId="57" xfId="42" applyFont="1" applyBorder="1" applyAlignment="1">
      <alignment horizontal="left" vertical="center" wrapText="1"/>
    </xf>
    <xf numFmtId="0" fontId="3" fillId="0" borderId="58" xfId="42" applyFont="1" applyBorder="1" applyAlignment="1">
      <alignment horizontal="left" vertical="center" wrapText="1"/>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176" fontId="27" fillId="0" borderId="42" xfId="42" applyNumberFormat="1" applyFont="1" applyBorder="1" applyAlignment="1">
      <alignment horizontal="center" vertical="center" shrinkToFit="1"/>
    </xf>
    <xf numFmtId="176" fontId="27" fillId="0" borderId="47" xfId="42" applyNumberFormat="1" applyFont="1" applyBorder="1" applyAlignment="1">
      <alignment horizontal="center" vertical="center" shrinkToFit="1"/>
    </xf>
    <xf numFmtId="176" fontId="27" fillId="0" borderId="52" xfId="42" applyNumberFormat="1" applyFont="1" applyBorder="1" applyAlignment="1">
      <alignment horizontal="center" vertical="center" shrinkToFit="1"/>
    </xf>
    <xf numFmtId="176" fontId="27" fillId="0" borderId="134" xfId="42" applyNumberFormat="1" applyFont="1" applyBorder="1" applyAlignment="1">
      <alignment horizontal="center" vertical="center" shrinkToFit="1"/>
    </xf>
    <xf numFmtId="176" fontId="27" fillId="0" borderId="135" xfId="42" applyNumberFormat="1" applyFont="1" applyBorder="1" applyAlignment="1">
      <alignment horizontal="center" vertical="center" shrinkToFit="1"/>
    </xf>
    <xf numFmtId="176" fontId="27" fillId="0" borderId="136" xfId="42" applyNumberFormat="1" applyFont="1" applyBorder="1" applyAlignment="1">
      <alignment horizontal="center" vertical="center" shrinkToFit="1"/>
    </xf>
    <xf numFmtId="176" fontId="27" fillId="25" borderId="116" xfId="42" applyNumberFormat="1" applyFont="1" applyFill="1" applyBorder="1" applyAlignment="1" applyProtection="1">
      <alignment horizontal="center" vertical="center" shrinkToFit="1"/>
      <protection locked="0"/>
    </xf>
    <xf numFmtId="176" fontId="27" fillId="25" borderId="117" xfId="42" applyNumberFormat="1" applyFont="1" applyFill="1" applyBorder="1" applyAlignment="1" applyProtection="1">
      <alignment horizontal="center" vertical="center" shrinkToFit="1"/>
      <protection locked="0"/>
    </xf>
    <xf numFmtId="176" fontId="27" fillId="25" borderId="118" xfId="42" applyNumberFormat="1" applyFont="1" applyFill="1" applyBorder="1" applyAlignment="1" applyProtection="1">
      <alignment horizontal="center" vertical="center" shrinkToFit="1"/>
      <protection locked="0"/>
    </xf>
    <xf numFmtId="176" fontId="27" fillId="25" borderId="16" xfId="42" applyNumberFormat="1" applyFont="1" applyFill="1" applyBorder="1" applyAlignment="1" applyProtection="1">
      <alignment horizontal="center" vertical="center" shrinkToFit="1"/>
      <protection locked="0"/>
    </xf>
    <xf numFmtId="176" fontId="27" fillId="25" borderId="53" xfId="42" applyNumberFormat="1" applyFont="1" applyFill="1" applyBorder="1" applyAlignment="1" applyProtection="1">
      <alignment horizontal="center" vertical="center" shrinkToFit="1"/>
      <protection locked="0"/>
    </xf>
    <xf numFmtId="176" fontId="27" fillId="25" borderId="52" xfId="42" applyNumberFormat="1" applyFont="1" applyFill="1" applyBorder="1" applyAlignment="1" applyProtection="1">
      <alignment horizontal="center" vertical="center" shrinkToFit="1"/>
      <protection locked="0"/>
    </xf>
    <xf numFmtId="176" fontId="40" fillId="26" borderId="111" xfId="42" applyNumberFormat="1" applyFont="1" applyFill="1" applyBorder="1" applyAlignment="1">
      <alignment horizontal="center" vertical="center" wrapText="1" shrinkToFit="1"/>
    </xf>
    <xf numFmtId="176" fontId="40" fillId="26" borderId="140" xfId="42" applyNumberFormat="1" applyFont="1" applyFill="1" applyBorder="1" applyAlignment="1">
      <alignment horizontal="center" vertical="center" shrinkToFit="1"/>
    </xf>
    <xf numFmtId="176" fontId="27" fillId="25" borderId="115" xfId="42" applyNumberFormat="1" applyFont="1" applyFill="1" applyBorder="1" applyAlignment="1" applyProtection="1">
      <alignment horizontal="center" vertical="center" shrinkToFit="1"/>
      <protection locked="0"/>
    </xf>
    <xf numFmtId="176" fontId="27" fillId="25" borderId="15" xfId="42" applyNumberFormat="1" applyFont="1" applyFill="1" applyBorder="1" applyAlignment="1" applyProtection="1">
      <alignment horizontal="center" vertical="center" shrinkToFit="1"/>
      <protection locked="0"/>
    </xf>
    <xf numFmtId="176" fontId="27" fillId="25" borderId="65" xfId="42" applyNumberFormat="1" applyFont="1" applyFill="1" applyBorder="1" applyAlignment="1" applyProtection="1">
      <alignment horizontal="center" vertical="center" shrinkToFit="1"/>
      <protection locked="0"/>
    </xf>
    <xf numFmtId="176" fontId="27" fillId="25" borderId="98" xfId="42" applyNumberFormat="1" applyFont="1" applyFill="1" applyBorder="1" applyAlignment="1" applyProtection="1">
      <alignment horizontal="center" vertical="center" shrinkToFit="1"/>
      <protection locked="0"/>
    </xf>
    <xf numFmtId="176" fontId="27" fillId="25" borderId="66" xfId="42" applyNumberFormat="1" applyFont="1" applyFill="1" applyBorder="1" applyAlignment="1" applyProtection="1">
      <alignment horizontal="center" vertical="center" shrinkToFit="1"/>
      <protection locked="0"/>
    </xf>
    <xf numFmtId="176" fontId="27" fillId="0" borderId="115" xfId="42" applyNumberFormat="1" applyFont="1" applyBorder="1" applyAlignment="1">
      <alignment horizontal="center" vertical="center" shrinkToFit="1"/>
    </xf>
    <xf numFmtId="176" fontId="27" fillId="0" borderId="141" xfId="42" applyNumberFormat="1" applyFont="1" applyBorder="1" applyAlignment="1">
      <alignment horizontal="center" vertical="center" shrinkToFit="1"/>
    </xf>
    <xf numFmtId="0" fontId="28" fillId="0" borderId="44" xfId="42" applyFont="1" applyBorder="1" applyAlignment="1">
      <alignment horizontal="center" vertical="center" wrapText="1"/>
    </xf>
    <xf numFmtId="0" fontId="28" fillId="0" borderId="49" xfId="42" applyFont="1" applyBorder="1" applyAlignment="1">
      <alignment horizontal="center" vertical="center" wrapText="1"/>
    </xf>
    <xf numFmtId="176" fontId="39" fillId="26" borderId="111" xfId="42" applyNumberFormat="1" applyFont="1" applyFill="1" applyBorder="1" applyAlignment="1">
      <alignment horizontal="center" vertical="center" shrinkToFit="1"/>
    </xf>
    <xf numFmtId="176" fontId="39" fillId="26" borderId="112" xfId="42" applyNumberFormat="1" applyFont="1" applyFill="1" applyBorder="1" applyAlignment="1">
      <alignment horizontal="center" vertical="center" shrinkToFit="1"/>
    </xf>
    <xf numFmtId="176" fontId="40" fillId="26" borderId="113" xfId="42" applyNumberFormat="1" applyFont="1" applyFill="1" applyBorder="1" applyAlignment="1">
      <alignment horizontal="center" vertical="center" wrapText="1" shrinkToFit="1"/>
    </xf>
    <xf numFmtId="176" fontId="40" fillId="26" borderId="126" xfId="42" applyNumberFormat="1" applyFont="1" applyFill="1" applyBorder="1" applyAlignment="1">
      <alignment horizontal="center" vertical="center" shrinkToFit="1"/>
    </xf>
    <xf numFmtId="0" fontId="3" fillId="0" borderId="12" xfId="42" applyFont="1" applyBorder="1" applyAlignment="1">
      <alignment vertical="center" wrapText="1"/>
    </xf>
    <xf numFmtId="0" fontId="3" fillId="0" borderId="10" xfId="42" applyFont="1" applyBorder="1" applyAlignment="1">
      <alignment vertical="center" wrapText="1"/>
    </xf>
    <xf numFmtId="176" fontId="27" fillId="0" borderId="83" xfId="42" applyNumberFormat="1" applyFont="1" applyBorder="1" applyAlignment="1">
      <alignment horizontal="center" vertical="center" shrinkToFit="1"/>
    </xf>
    <xf numFmtId="176" fontId="27" fillId="0" borderId="36" xfId="42" applyNumberFormat="1" applyFont="1" applyBorder="1" applyAlignment="1">
      <alignment horizontal="center" vertical="center" shrinkToFit="1"/>
    </xf>
    <xf numFmtId="176" fontId="27" fillId="0" borderId="84" xfId="42" applyNumberFormat="1" applyFont="1" applyBorder="1" applyAlignment="1">
      <alignment horizontal="center" vertical="center" shrinkToFit="1"/>
    </xf>
    <xf numFmtId="0" fontId="43" fillId="27" borderId="17" xfId="42" applyFont="1" applyFill="1" applyBorder="1" applyAlignment="1">
      <alignment horizontal="left" vertical="center" wrapText="1"/>
    </xf>
    <xf numFmtId="0" fontId="43" fillId="27" borderId="20" xfId="42" applyFont="1" applyFill="1" applyBorder="1" applyAlignment="1">
      <alignment horizontal="left" vertical="center" wrapText="1"/>
    </xf>
    <xf numFmtId="0" fontId="43" fillId="27" borderId="79" xfId="42" applyFont="1" applyFill="1" applyBorder="1" applyAlignment="1">
      <alignment horizontal="left" vertical="center" wrapText="1"/>
    </xf>
    <xf numFmtId="0" fontId="43" fillId="27" borderId="16" xfId="42" applyFont="1" applyFill="1" applyBorder="1" applyAlignment="1">
      <alignment horizontal="left" vertical="center" wrapText="1"/>
    </xf>
    <xf numFmtId="176" fontId="39" fillId="26" borderId="111" xfId="42" applyNumberFormat="1" applyFont="1" applyFill="1" applyBorder="1" applyAlignment="1">
      <alignment horizontal="center" vertical="center" wrapText="1" shrinkToFit="1"/>
    </xf>
    <xf numFmtId="176" fontId="39" fillId="26" borderId="113" xfId="42" applyNumberFormat="1" applyFont="1" applyFill="1" applyBorder="1" applyAlignment="1">
      <alignment horizontal="center" vertical="center" shrinkToFit="1"/>
    </xf>
    <xf numFmtId="176" fontId="39" fillId="26" borderId="114" xfId="42" applyNumberFormat="1" applyFont="1" applyFill="1" applyBorder="1" applyAlignment="1">
      <alignment horizontal="center" vertical="center" shrinkToFit="1"/>
    </xf>
    <xf numFmtId="0" fontId="28" fillId="0" borderId="54" xfId="42" applyFont="1" applyBorder="1" applyAlignment="1">
      <alignment horizontal="center" vertical="center" wrapText="1"/>
    </xf>
    <xf numFmtId="176" fontId="27" fillId="26" borderId="128" xfId="42" applyNumberFormat="1" applyFont="1" applyFill="1" applyBorder="1" applyAlignment="1">
      <alignment horizontal="center" vertical="center" shrinkToFit="1"/>
    </xf>
    <xf numFmtId="176" fontId="27" fillId="26" borderId="120" xfId="42" applyNumberFormat="1" applyFont="1" applyFill="1" applyBorder="1" applyAlignment="1">
      <alignment horizontal="center" vertical="center" shrinkToFit="1"/>
    </xf>
    <xf numFmtId="176" fontId="27" fillId="26" borderId="121" xfId="42" applyNumberFormat="1" applyFont="1" applyFill="1" applyBorder="1" applyAlignment="1">
      <alignment horizontal="center" vertical="center" shrinkToFit="1"/>
    </xf>
    <xf numFmtId="176" fontId="27" fillId="25" borderId="83" xfId="42" applyNumberFormat="1" applyFont="1" applyFill="1" applyBorder="1" applyAlignment="1" applyProtection="1">
      <alignment horizontal="center" vertical="center" shrinkToFit="1"/>
      <protection locked="0"/>
    </xf>
    <xf numFmtId="176" fontId="27" fillId="25" borderId="84" xfId="42" applyNumberFormat="1" applyFont="1" applyFill="1" applyBorder="1" applyAlignment="1" applyProtection="1">
      <alignment horizontal="center" vertical="center" shrinkToFit="1"/>
      <protection locked="0"/>
    </xf>
    <xf numFmtId="176" fontId="27" fillId="26" borderId="83" xfId="42" applyNumberFormat="1" applyFont="1" applyFill="1" applyBorder="1" applyAlignment="1">
      <alignment horizontal="center" vertical="center" shrinkToFit="1"/>
    </xf>
    <xf numFmtId="176" fontId="27" fillId="26" borderId="20" xfId="42" applyNumberFormat="1" applyFont="1" applyFill="1" applyBorder="1" applyAlignment="1">
      <alignment horizontal="center" vertical="center" shrinkToFit="1"/>
    </xf>
    <xf numFmtId="176" fontId="27" fillId="26" borderId="43" xfId="42" applyNumberFormat="1" applyFont="1" applyFill="1" applyBorder="1" applyAlignment="1">
      <alignment horizontal="center" vertical="center" shrinkToFit="1"/>
    </xf>
    <xf numFmtId="0" fontId="47" fillId="0" borderId="20" xfId="42" applyFont="1" applyBorder="1" applyAlignment="1">
      <alignment horizontal="left" vertical="center" shrinkToFit="1"/>
    </xf>
    <xf numFmtId="0" fontId="0" fillId="24" borderId="16" xfId="0" applyFill="1" applyBorder="1" applyAlignment="1" applyProtection="1">
      <alignment horizontal="left" vertical="center" indent="1" shrinkToFit="1"/>
      <protection locked="0"/>
    </xf>
    <xf numFmtId="0" fontId="1" fillId="24" borderId="16" xfId="0" applyFont="1" applyFill="1" applyBorder="1" applyAlignment="1" applyProtection="1">
      <alignment horizontal="left" vertical="center" indent="1" shrinkToFit="1"/>
      <protection locked="0"/>
    </xf>
    <xf numFmtId="0" fontId="0" fillId="24" borderId="70" xfId="0" applyFill="1" applyBorder="1" applyAlignment="1" applyProtection="1">
      <alignment horizontal="right"/>
      <protection locked="0"/>
    </xf>
    <xf numFmtId="0" fontId="30" fillId="0" borderId="28" xfId="42" applyFont="1" applyBorder="1" applyAlignment="1">
      <alignment horizontal="center" vertical="center"/>
    </xf>
    <xf numFmtId="0" fontId="30" fillId="0" borderId="29" xfId="42" applyFont="1" applyBorder="1" applyAlignment="1">
      <alignment horizontal="center" vertical="center"/>
    </xf>
    <xf numFmtId="0" fontId="30" fillId="0" borderId="71" xfId="42" applyFont="1" applyBorder="1" applyAlignment="1">
      <alignment horizontal="center" vertical="center"/>
    </xf>
    <xf numFmtId="0" fontId="1" fillId="24" borderId="15" xfId="0" applyFont="1" applyFill="1" applyBorder="1" applyAlignment="1" applyProtection="1">
      <alignment horizontal="left" vertical="center" indent="1" shrinkToFit="1"/>
      <protection locked="0"/>
    </xf>
    <xf numFmtId="0" fontId="33" fillId="0" borderId="30" xfId="42" applyFont="1" applyBorder="1" applyAlignment="1">
      <alignment horizontal="distributed" vertical="center" indent="1"/>
    </xf>
    <xf numFmtId="0" fontId="33" fillId="0" borderId="23" xfId="42" applyFont="1" applyBorder="1" applyAlignment="1">
      <alignment horizontal="distributed" vertical="center" indent="1"/>
    </xf>
    <xf numFmtId="0" fontId="4" fillId="25" borderId="21" xfId="42" applyFont="1" applyFill="1" applyBorder="1" applyAlignment="1" applyProtection="1">
      <alignment horizontal="center" vertical="center" shrinkToFit="1"/>
      <protection locked="0"/>
    </xf>
    <xf numFmtId="0" fontId="4" fillId="25" borderId="22" xfId="42" applyFont="1" applyFill="1" applyBorder="1" applyAlignment="1" applyProtection="1">
      <alignment horizontal="center" vertical="center" shrinkToFit="1"/>
      <protection locked="0"/>
    </xf>
    <xf numFmtId="0" fontId="4" fillId="25" borderId="14" xfId="42" applyFont="1" applyFill="1" applyBorder="1" applyAlignment="1" applyProtection="1">
      <alignment horizontal="center" vertical="center" shrinkToFit="1"/>
      <protection locked="0"/>
    </xf>
    <xf numFmtId="0" fontId="26" fillId="26" borderId="82" xfId="42" applyFont="1" applyFill="1" applyBorder="1" applyAlignment="1">
      <alignment horizontal="center" vertical="center" wrapText="1"/>
    </xf>
    <xf numFmtId="0" fontId="26" fillId="26" borderId="32" xfId="42" applyFont="1" applyFill="1" applyBorder="1" applyAlignment="1">
      <alignment horizontal="center" vertical="center" wrapText="1"/>
    </xf>
    <xf numFmtId="0" fontId="26" fillId="26" borderId="38" xfId="42" applyFont="1" applyFill="1" applyBorder="1" applyAlignment="1">
      <alignment horizontal="center" vertical="center" wrapText="1"/>
    </xf>
    <xf numFmtId="0" fontId="28" fillId="0" borderId="39" xfId="42" applyFont="1" applyBorder="1" applyAlignment="1">
      <alignment horizontal="center" vertical="center" wrapText="1"/>
    </xf>
    <xf numFmtId="0" fontId="28" fillId="0" borderId="69" xfId="42" applyFont="1" applyBorder="1" applyAlignment="1">
      <alignment horizontal="center" vertical="center" wrapText="1"/>
    </xf>
    <xf numFmtId="176" fontId="27" fillId="25" borderId="36" xfId="42" applyNumberFormat="1" applyFont="1" applyFill="1" applyBorder="1" applyAlignment="1" applyProtection="1">
      <alignment horizontal="center" vertical="center" shrinkToFit="1"/>
      <protection locked="0"/>
    </xf>
    <xf numFmtId="0" fontId="33" fillId="0" borderId="34" xfId="42" applyFont="1" applyBorder="1" applyAlignment="1">
      <alignment horizontal="distributed" vertical="center" indent="1"/>
    </xf>
    <xf numFmtId="0" fontId="33" fillId="0" borderId="27" xfId="42" applyFont="1" applyBorder="1" applyAlignment="1">
      <alignment horizontal="distributed" vertical="center" indent="1"/>
    </xf>
    <xf numFmtId="49" fontId="4" fillId="25" borderId="21" xfId="42" applyNumberFormat="1" applyFont="1" applyFill="1" applyBorder="1" applyAlignment="1" applyProtection="1">
      <alignment horizontal="center" vertical="center" shrinkToFit="1"/>
      <protection locked="0"/>
    </xf>
    <xf numFmtId="49" fontId="4" fillId="25" borderId="22" xfId="42" applyNumberFormat="1" applyFont="1" applyFill="1" applyBorder="1" applyAlignment="1" applyProtection="1">
      <alignment horizontal="center" vertical="center" shrinkToFit="1"/>
      <protection locked="0"/>
    </xf>
    <xf numFmtId="0" fontId="4" fillId="0" borderId="21" xfId="42" applyFont="1" applyBorder="1" applyAlignment="1">
      <alignment horizontal="center" vertical="center" shrinkToFit="1"/>
    </xf>
    <xf numFmtId="0" fontId="4" fillId="0" borderId="22" xfId="42" applyFont="1" applyBorder="1" applyAlignment="1">
      <alignment horizontal="center" vertical="center" shrinkToFit="1"/>
    </xf>
    <xf numFmtId="0" fontId="4" fillId="0" borderId="14" xfId="42" applyFont="1" applyBorder="1" applyAlignment="1">
      <alignment horizontal="center" vertical="center" shrinkToFit="1"/>
    </xf>
    <xf numFmtId="0" fontId="28" fillId="26" borderId="31" xfId="42" applyFont="1" applyFill="1" applyBorder="1" applyAlignment="1">
      <alignment horizontal="center" vertical="center"/>
    </xf>
    <xf numFmtId="0" fontId="28" fillId="26" borderId="37" xfId="42"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556260</xdr:colOff>
      <xdr:row>6</xdr:row>
      <xdr:rowOff>76200</xdr:rowOff>
    </xdr:from>
    <xdr:to>
      <xdr:col>11</xdr:col>
      <xdr:colOff>708660</xdr:colOff>
      <xdr:row>6</xdr:row>
      <xdr:rowOff>236220</xdr:rowOff>
    </xdr:to>
    <xdr:sp macro="" textlink="">
      <xdr:nvSpPr>
        <xdr:cNvPr id="2" name="Oval 5">
          <a:extLst>
            <a:ext uri="{FF2B5EF4-FFF2-40B4-BE49-F238E27FC236}">
              <a16:creationId xmlns:a16="http://schemas.microsoft.com/office/drawing/2014/main" id="{00000000-0008-0000-0000-000002000000}"/>
            </a:ext>
          </a:extLst>
        </xdr:cNvPr>
        <xdr:cNvSpPr>
          <a:spLocks noChangeArrowheads="1"/>
        </xdr:cNvSpPr>
      </xdr:nvSpPr>
      <xdr:spPr bwMode="auto">
        <a:xfrm>
          <a:off x="9776460" y="1112520"/>
          <a:ext cx="152400" cy="16002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4</xdr:col>
      <xdr:colOff>192740</xdr:colOff>
      <xdr:row>7</xdr:row>
      <xdr:rowOff>136712</xdr:rowOff>
    </xdr:from>
    <xdr:to>
      <xdr:col>4</xdr:col>
      <xdr:colOff>360829</xdr:colOff>
      <xdr:row>7</xdr:row>
      <xdr:rowOff>259977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077160" y="1432112"/>
          <a:ext cx="168089" cy="123265"/>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133350</xdr:colOff>
      <xdr:row>35</xdr:row>
      <xdr:rowOff>19050</xdr:rowOff>
    </xdr:from>
    <xdr:to>
      <xdr:col>62</xdr:col>
      <xdr:colOff>838200</xdr:colOff>
      <xdr:row>42</xdr:row>
      <xdr:rowOff>76200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20417790" y="8065770"/>
          <a:ext cx="704850" cy="1604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1039091</xdr:colOff>
      <xdr:row>8</xdr:row>
      <xdr:rowOff>110834</xdr:rowOff>
    </xdr:from>
    <xdr:to>
      <xdr:col>69</xdr:col>
      <xdr:colOff>277091</xdr:colOff>
      <xdr:row>77</xdr:row>
      <xdr:rowOff>90054</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1323531" y="1665314"/>
          <a:ext cx="2598420" cy="157831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484909</xdr:colOff>
      <xdr:row>4</xdr:row>
      <xdr:rowOff>41564</xdr:rowOff>
    </xdr:from>
    <xdr:to>
      <xdr:col>70</xdr:col>
      <xdr:colOff>41563</xdr:colOff>
      <xdr:row>8</xdr:row>
      <xdr:rowOff>214745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769349" y="559724"/>
          <a:ext cx="3534294" cy="1209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本欄の点数が入札者の点数となります。</a:t>
          </a:r>
        </a:p>
      </xdr:txBody>
    </xdr:sp>
    <xdr:clientData/>
  </xdr:twoCellAnchor>
  <xdr:twoCellAnchor>
    <xdr:from>
      <xdr:col>12</xdr:col>
      <xdr:colOff>256309</xdr:colOff>
      <xdr:row>16</xdr:row>
      <xdr:rowOff>166255</xdr:rowOff>
    </xdr:from>
    <xdr:to>
      <xdr:col>62</xdr:col>
      <xdr:colOff>817418</xdr:colOff>
      <xdr:row>18</xdr:row>
      <xdr:rowOff>180109</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10238509" y="3755275"/>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310737</xdr:colOff>
      <xdr:row>64</xdr:row>
      <xdr:rowOff>158339</xdr:rowOff>
    </xdr:from>
    <xdr:to>
      <xdr:col>62</xdr:col>
      <xdr:colOff>871846</xdr:colOff>
      <xdr:row>66</xdr:row>
      <xdr:rowOff>172193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10292937" y="14613479"/>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1461247</xdr:colOff>
      <xdr:row>4</xdr:row>
      <xdr:rowOff>0</xdr:rowOff>
    </xdr:from>
    <xdr:to>
      <xdr:col>3</xdr:col>
      <xdr:colOff>1529827</xdr:colOff>
      <xdr:row>6</xdr:row>
      <xdr:rowOff>257287</xdr:rowOff>
    </xdr:to>
    <xdr:sp macro="" textlink="">
      <xdr:nvSpPr>
        <xdr:cNvPr id="12" name="AutoShape 14">
          <a:extLst>
            <a:ext uri="{FF2B5EF4-FFF2-40B4-BE49-F238E27FC236}">
              <a16:creationId xmlns:a16="http://schemas.microsoft.com/office/drawing/2014/main" id="{00000000-0008-0000-0000-00000C000000}"/>
            </a:ext>
          </a:extLst>
        </xdr:cNvPr>
        <xdr:cNvSpPr>
          <a:spLocks/>
        </xdr:cNvSpPr>
      </xdr:nvSpPr>
      <xdr:spPr bwMode="auto">
        <a:xfrm>
          <a:off x="4684507" y="1036320"/>
          <a:ext cx="68580" cy="775447"/>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69</xdr:row>
      <xdr:rowOff>0</xdr:rowOff>
    </xdr:from>
    <xdr:to>
      <xdr:col>60</xdr:col>
      <xdr:colOff>199652</xdr:colOff>
      <xdr:row>78</xdr:row>
      <xdr:rowOff>180357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005457" y="15914914"/>
          <a:ext cx="14884481" cy="2259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★配置予定技術者等（配置予定監理（主任）技術者，配置予定専任補助者）を２人又は３人届け出る場合については、この自己採点表提出時に提出した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までの組み合わせのうち、「２　配置予定技術者の能力」の小計が最も低い組み合わせを評価するものとする。</a:t>
          </a:r>
        </a:p>
        <a:p>
          <a:endParaRPr kumimoji="1" lang="en-US" altLang="ja-JP" sz="1800"/>
        </a:p>
        <a:p>
          <a:r>
            <a:rPr kumimoji="1" lang="ja-JP" altLang="en-US" sz="1800"/>
            <a:t>★事後審査において、配置予定技術者等を２人又は３人届け出た場合は、この工事に関わる契約締結の議決日の前日までに、この自己採点表提出時に提出した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１組（配置予定専任補助者の提出がない場合には１人）を特定し、届け出るものとする。なお、特定時においては、この自己採点表提出時の組み合わせからの変更は認めないもの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S98"/>
  <sheetViews>
    <sheetView tabSelected="1" view="pageBreakPreview" zoomScale="59" zoomScaleNormal="100" zoomScaleSheetLayoutView="59" workbookViewId="0">
      <pane xSplit="12" topLeftCell="M1" activePane="topRight" state="frozen"/>
      <selection pane="topRight"/>
    </sheetView>
  </sheetViews>
  <sheetFormatPr defaultColWidth="9" defaultRowHeight="12"/>
  <cols>
    <col min="1" max="1" width="5.453125" style="5" customWidth="1"/>
    <col min="2" max="2" width="11.08984375" style="5" customWidth="1"/>
    <col min="3" max="3" width="30.453125" style="5" customWidth="1"/>
    <col min="4" max="4" width="24.1796875" style="5" customWidth="1"/>
    <col min="5" max="5" width="33.6328125" style="5" customWidth="1"/>
    <col min="6" max="6" width="11.08984375" style="5" customWidth="1"/>
    <col min="7" max="7" width="5.453125" style="5" customWidth="1"/>
    <col min="8" max="8" width="3.36328125" style="5" customWidth="1"/>
    <col min="9" max="11" width="3.1796875" style="5" customWidth="1"/>
    <col min="12" max="12" width="11.08984375" style="5" customWidth="1"/>
    <col min="13" max="13" width="5.453125" style="5" customWidth="1"/>
    <col min="14" max="14" width="3.36328125" style="5" customWidth="1"/>
    <col min="15" max="17" width="3.1796875" style="5" customWidth="1"/>
    <col min="18" max="18" width="11.08984375" style="5" customWidth="1"/>
    <col min="19" max="19" width="5.453125" style="5" customWidth="1"/>
    <col min="20" max="20" width="3.36328125" style="5" customWidth="1"/>
    <col min="21" max="23" width="3.1796875" style="5" customWidth="1"/>
    <col min="24" max="24" width="11.08984375" style="5" customWidth="1"/>
    <col min="25" max="25" width="4.36328125" style="5" customWidth="1"/>
    <col min="26" max="26" width="5.453125" style="5" customWidth="1"/>
    <col min="27" max="27" width="3.36328125" style="5" customWidth="1"/>
    <col min="28" max="30" width="3.1796875" style="5" customWidth="1"/>
    <col min="31" max="31" width="11.08984375" style="5" customWidth="1"/>
    <col min="32" max="32" width="5.453125" style="5" customWidth="1"/>
    <col min="33" max="33" width="3.36328125" style="5" customWidth="1"/>
    <col min="34" max="36" width="3.1796875" style="5" customWidth="1"/>
    <col min="37" max="37" width="11.08984375" style="5" customWidth="1"/>
    <col min="38" max="38" width="5.453125" style="5" customWidth="1"/>
    <col min="39" max="39" width="3.36328125" style="5" customWidth="1"/>
    <col min="40" max="42" width="3.1796875" style="5" customWidth="1"/>
    <col min="43" max="43" width="11.08984375" style="5" customWidth="1"/>
    <col min="44" max="44" width="4.36328125" style="5" customWidth="1"/>
    <col min="45" max="45" width="5.453125" style="5" customWidth="1"/>
    <col min="46" max="46" width="3.36328125" style="5" customWidth="1"/>
    <col min="47" max="49" width="3.1796875" style="5" customWidth="1"/>
    <col min="50" max="50" width="11.08984375" style="5" customWidth="1"/>
    <col min="51" max="51" width="5.453125" style="5" customWidth="1"/>
    <col min="52" max="52" width="3.36328125" style="5" customWidth="1"/>
    <col min="53" max="55" width="3.1796875" style="5" customWidth="1"/>
    <col min="56" max="56" width="11.08984375" style="5" customWidth="1"/>
    <col min="57" max="57" width="5.453125" style="5" customWidth="1"/>
    <col min="58" max="58" width="3.36328125" style="5" customWidth="1"/>
    <col min="59" max="61" width="3.1796875" style="5" customWidth="1"/>
    <col min="62" max="62" width="11.08984375" style="5" customWidth="1"/>
    <col min="63" max="63" width="19.453125" style="5" customWidth="1"/>
    <col min="64" max="64" width="5.453125" style="5" customWidth="1"/>
    <col min="65" max="65" width="3.36328125" style="5" customWidth="1"/>
    <col min="66" max="68" width="3.1796875" style="5" customWidth="1"/>
    <col min="69" max="69" width="11.08984375" style="5" customWidth="1"/>
    <col min="70" max="79" width="9" style="5"/>
    <col min="80" max="97" width="0" style="5" hidden="1" customWidth="1"/>
    <col min="98" max="314" width="9" style="5"/>
    <col min="315" max="315" width="12.08984375" style="5" customWidth="1"/>
    <col min="316" max="316" width="11.36328125" style="5" customWidth="1"/>
    <col min="317" max="317" width="31.6328125" style="5" customWidth="1"/>
    <col min="318" max="318" width="69.08984375" style="5" customWidth="1"/>
    <col min="319" max="319" width="14.1796875" style="5" customWidth="1"/>
    <col min="320" max="570" width="9" style="5"/>
    <col min="571" max="571" width="12.08984375" style="5" customWidth="1"/>
    <col min="572" max="572" width="11.36328125" style="5" customWidth="1"/>
    <col min="573" max="573" width="31.6328125" style="5" customWidth="1"/>
    <col min="574" max="574" width="69.08984375" style="5" customWidth="1"/>
    <col min="575" max="575" width="14.1796875" style="5" customWidth="1"/>
    <col min="576" max="826" width="9" style="5"/>
    <col min="827" max="827" width="12.08984375" style="5" customWidth="1"/>
    <col min="828" max="828" width="11.36328125" style="5" customWidth="1"/>
    <col min="829" max="829" width="31.6328125" style="5" customWidth="1"/>
    <col min="830" max="830" width="69.08984375" style="5" customWidth="1"/>
    <col min="831" max="831" width="14.1796875" style="5" customWidth="1"/>
    <col min="832" max="1082" width="9" style="5"/>
    <col min="1083" max="1083" width="12.08984375" style="5" customWidth="1"/>
    <col min="1084" max="1084" width="11.36328125" style="5" customWidth="1"/>
    <col min="1085" max="1085" width="31.6328125" style="5" customWidth="1"/>
    <col min="1086" max="1086" width="69.08984375" style="5" customWidth="1"/>
    <col min="1087" max="1087" width="14.1796875" style="5" customWidth="1"/>
    <col min="1088" max="1338" width="9" style="5"/>
    <col min="1339" max="1339" width="12.08984375" style="5" customWidth="1"/>
    <col min="1340" max="1340" width="11.36328125" style="5" customWidth="1"/>
    <col min="1341" max="1341" width="31.6328125" style="5" customWidth="1"/>
    <col min="1342" max="1342" width="69.08984375" style="5" customWidth="1"/>
    <col min="1343" max="1343" width="14.1796875" style="5" customWidth="1"/>
    <col min="1344" max="1594" width="9" style="5"/>
    <col min="1595" max="1595" width="12.08984375" style="5" customWidth="1"/>
    <col min="1596" max="1596" width="11.36328125" style="5" customWidth="1"/>
    <col min="1597" max="1597" width="31.6328125" style="5" customWidth="1"/>
    <col min="1598" max="1598" width="69.08984375" style="5" customWidth="1"/>
    <col min="1599" max="1599" width="14.1796875" style="5" customWidth="1"/>
    <col min="1600" max="1850" width="9" style="5"/>
    <col min="1851" max="1851" width="12.08984375" style="5" customWidth="1"/>
    <col min="1852" max="1852" width="11.36328125" style="5" customWidth="1"/>
    <col min="1853" max="1853" width="31.6328125" style="5" customWidth="1"/>
    <col min="1854" max="1854" width="69.08984375" style="5" customWidth="1"/>
    <col min="1855" max="1855" width="14.1796875" style="5" customWidth="1"/>
    <col min="1856" max="2106" width="9" style="5"/>
    <col min="2107" max="2107" width="12.08984375" style="5" customWidth="1"/>
    <col min="2108" max="2108" width="11.36328125" style="5" customWidth="1"/>
    <col min="2109" max="2109" width="31.6328125" style="5" customWidth="1"/>
    <col min="2110" max="2110" width="69.08984375" style="5" customWidth="1"/>
    <col min="2111" max="2111" width="14.1796875" style="5" customWidth="1"/>
    <col min="2112" max="2362" width="9" style="5"/>
    <col min="2363" max="2363" width="12.08984375" style="5" customWidth="1"/>
    <col min="2364" max="2364" width="11.36328125" style="5" customWidth="1"/>
    <col min="2365" max="2365" width="31.6328125" style="5" customWidth="1"/>
    <col min="2366" max="2366" width="69.08984375" style="5" customWidth="1"/>
    <col min="2367" max="2367" width="14.1796875" style="5" customWidth="1"/>
    <col min="2368" max="2618" width="9" style="5"/>
    <col min="2619" max="2619" width="12.08984375" style="5" customWidth="1"/>
    <col min="2620" max="2620" width="11.36328125" style="5" customWidth="1"/>
    <col min="2621" max="2621" width="31.6328125" style="5" customWidth="1"/>
    <col min="2622" max="2622" width="69.08984375" style="5" customWidth="1"/>
    <col min="2623" max="2623" width="14.1796875" style="5" customWidth="1"/>
    <col min="2624" max="2874" width="9" style="5"/>
    <col min="2875" max="2875" width="12.08984375" style="5" customWidth="1"/>
    <col min="2876" max="2876" width="11.36328125" style="5" customWidth="1"/>
    <col min="2877" max="2877" width="31.6328125" style="5" customWidth="1"/>
    <col min="2878" max="2878" width="69.08984375" style="5" customWidth="1"/>
    <col min="2879" max="2879" width="14.1796875" style="5" customWidth="1"/>
    <col min="2880" max="3130" width="9" style="5"/>
    <col min="3131" max="3131" width="12.08984375" style="5" customWidth="1"/>
    <col min="3132" max="3132" width="11.36328125" style="5" customWidth="1"/>
    <col min="3133" max="3133" width="31.6328125" style="5" customWidth="1"/>
    <col min="3134" max="3134" width="69.08984375" style="5" customWidth="1"/>
    <col min="3135" max="3135" width="14.1796875" style="5" customWidth="1"/>
    <col min="3136" max="3386" width="9" style="5"/>
    <col min="3387" max="3387" width="12.08984375" style="5" customWidth="1"/>
    <col min="3388" max="3388" width="11.36328125" style="5" customWidth="1"/>
    <col min="3389" max="3389" width="31.6328125" style="5" customWidth="1"/>
    <col min="3390" max="3390" width="69.08984375" style="5" customWidth="1"/>
    <col min="3391" max="3391" width="14.1796875" style="5" customWidth="1"/>
    <col min="3392" max="3642" width="9" style="5"/>
    <col min="3643" max="3643" width="12.08984375" style="5" customWidth="1"/>
    <col min="3644" max="3644" width="11.36328125" style="5" customWidth="1"/>
    <col min="3645" max="3645" width="31.6328125" style="5" customWidth="1"/>
    <col min="3646" max="3646" width="69.08984375" style="5" customWidth="1"/>
    <col min="3647" max="3647" width="14.1796875" style="5" customWidth="1"/>
    <col min="3648" max="3898" width="9" style="5"/>
    <col min="3899" max="3899" width="12.08984375" style="5" customWidth="1"/>
    <col min="3900" max="3900" width="11.36328125" style="5" customWidth="1"/>
    <col min="3901" max="3901" width="31.6328125" style="5" customWidth="1"/>
    <col min="3902" max="3902" width="69.08984375" style="5" customWidth="1"/>
    <col min="3903" max="3903" width="14.1796875" style="5" customWidth="1"/>
    <col min="3904" max="4154" width="9" style="5"/>
    <col min="4155" max="4155" width="12.08984375" style="5" customWidth="1"/>
    <col min="4156" max="4156" width="11.36328125" style="5" customWidth="1"/>
    <col min="4157" max="4157" width="31.6328125" style="5" customWidth="1"/>
    <col min="4158" max="4158" width="69.08984375" style="5" customWidth="1"/>
    <col min="4159" max="4159" width="14.1796875" style="5" customWidth="1"/>
    <col min="4160" max="4410" width="9" style="5"/>
    <col min="4411" max="4411" width="12.08984375" style="5" customWidth="1"/>
    <col min="4412" max="4412" width="11.36328125" style="5" customWidth="1"/>
    <col min="4413" max="4413" width="31.6328125" style="5" customWidth="1"/>
    <col min="4414" max="4414" width="69.08984375" style="5" customWidth="1"/>
    <col min="4415" max="4415" width="14.1796875" style="5" customWidth="1"/>
    <col min="4416" max="4666" width="9" style="5"/>
    <col min="4667" max="4667" width="12.08984375" style="5" customWidth="1"/>
    <col min="4668" max="4668" width="11.36328125" style="5" customWidth="1"/>
    <col min="4669" max="4669" width="31.6328125" style="5" customWidth="1"/>
    <col min="4670" max="4670" width="69.08984375" style="5" customWidth="1"/>
    <col min="4671" max="4671" width="14.1796875" style="5" customWidth="1"/>
    <col min="4672" max="4922" width="9" style="5"/>
    <col min="4923" max="4923" width="12.08984375" style="5" customWidth="1"/>
    <col min="4924" max="4924" width="11.36328125" style="5" customWidth="1"/>
    <col min="4925" max="4925" width="31.6328125" style="5" customWidth="1"/>
    <col min="4926" max="4926" width="69.08984375" style="5" customWidth="1"/>
    <col min="4927" max="4927" width="14.1796875" style="5" customWidth="1"/>
    <col min="4928" max="5178" width="9" style="5"/>
    <col min="5179" max="5179" width="12.08984375" style="5" customWidth="1"/>
    <col min="5180" max="5180" width="11.36328125" style="5" customWidth="1"/>
    <col min="5181" max="5181" width="31.6328125" style="5" customWidth="1"/>
    <col min="5182" max="5182" width="69.08984375" style="5" customWidth="1"/>
    <col min="5183" max="5183" width="14.1796875" style="5" customWidth="1"/>
    <col min="5184" max="5434" width="9" style="5"/>
    <col min="5435" max="5435" width="12.08984375" style="5" customWidth="1"/>
    <col min="5436" max="5436" width="11.36328125" style="5" customWidth="1"/>
    <col min="5437" max="5437" width="31.6328125" style="5" customWidth="1"/>
    <col min="5438" max="5438" width="69.08984375" style="5" customWidth="1"/>
    <col min="5439" max="5439" width="14.1796875" style="5" customWidth="1"/>
    <col min="5440" max="5690" width="9" style="5"/>
    <col min="5691" max="5691" width="12.08984375" style="5" customWidth="1"/>
    <col min="5692" max="5692" width="11.36328125" style="5" customWidth="1"/>
    <col min="5693" max="5693" width="31.6328125" style="5" customWidth="1"/>
    <col min="5694" max="5694" width="69.08984375" style="5" customWidth="1"/>
    <col min="5695" max="5695" width="14.1796875" style="5" customWidth="1"/>
    <col min="5696" max="5946" width="9" style="5"/>
    <col min="5947" max="5947" width="12.08984375" style="5" customWidth="1"/>
    <col min="5948" max="5948" width="11.36328125" style="5" customWidth="1"/>
    <col min="5949" max="5949" width="31.6328125" style="5" customWidth="1"/>
    <col min="5950" max="5950" width="69.08984375" style="5" customWidth="1"/>
    <col min="5951" max="5951" width="14.1796875" style="5" customWidth="1"/>
    <col min="5952" max="6202" width="9" style="5"/>
    <col min="6203" max="6203" width="12.08984375" style="5" customWidth="1"/>
    <col min="6204" max="6204" width="11.36328125" style="5" customWidth="1"/>
    <col min="6205" max="6205" width="31.6328125" style="5" customWidth="1"/>
    <col min="6206" max="6206" width="69.08984375" style="5" customWidth="1"/>
    <col min="6207" max="6207" width="14.1796875" style="5" customWidth="1"/>
    <col min="6208" max="6458" width="9" style="5"/>
    <col min="6459" max="6459" width="12.08984375" style="5" customWidth="1"/>
    <col min="6460" max="6460" width="11.36328125" style="5" customWidth="1"/>
    <col min="6461" max="6461" width="31.6328125" style="5" customWidth="1"/>
    <col min="6462" max="6462" width="69.08984375" style="5" customWidth="1"/>
    <col min="6463" max="6463" width="14.1796875" style="5" customWidth="1"/>
    <col min="6464" max="6714" width="9" style="5"/>
    <col min="6715" max="6715" width="12.08984375" style="5" customWidth="1"/>
    <col min="6716" max="6716" width="11.36328125" style="5" customWidth="1"/>
    <col min="6717" max="6717" width="31.6328125" style="5" customWidth="1"/>
    <col min="6718" max="6718" width="69.08984375" style="5" customWidth="1"/>
    <col min="6719" max="6719" width="14.1796875" style="5" customWidth="1"/>
    <col min="6720" max="6970" width="9" style="5"/>
    <col min="6971" max="6971" width="12.08984375" style="5" customWidth="1"/>
    <col min="6972" max="6972" width="11.36328125" style="5" customWidth="1"/>
    <col min="6973" max="6973" width="31.6328125" style="5" customWidth="1"/>
    <col min="6974" max="6974" width="69.08984375" style="5" customWidth="1"/>
    <col min="6975" max="6975" width="14.1796875" style="5" customWidth="1"/>
    <col min="6976" max="7226" width="9" style="5"/>
    <col min="7227" max="7227" width="12.08984375" style="5" customWidth="1"/>
    <col min="7228" max="7228" width="11.36328125" style="5" customWidth="1"/>
    <col min="7229" max="7229" width="31.6328125" style="5" customWidth="1"/>
    <col min="7230" max="7230" width="69.08984375" style="5" customWidth="1"/>
    <col min="7231" max="7231" width="14.1796875" style="5" customWidth="1"/>
    <col min="7232" max="7482" width="9" style="5"/>
    <col min="7483" max="7483" width="12.08984375" style="5" customWidth="1"/>
    <col min="7484" max="7484" width="11.36328125" style="5" customWidth="1"/>
    <col min="7485" max="7485" width="31.6328125" style="5" customWidth="1"/>
    <col min="7486" max="7486" width="69.08984375" style="5" customWidth="1"/>
    <col min="7487" max="7487" width="14.1796875" style="5" customWidth="1"/>
    <col min="7488" max="7738" width="9" style="5"/>
    <col min="7739" max="7739" width="12.08984375" style="5" customWidth="1"/>
    <col min="7740" max="7740" width="11.36328125" style="5" customWidth="1"/>
    <col min="7741" max="7741" width="31.6328125" style="5" customWidth="1"/>
    <col min="7742" max="7742" width="69.08984375" style="5" customWidth="1"/>
    <col min="7743" max="7743" width="14.1796875" style="5" customWidth="1"/>
    <col min="7744" max="7994" width="9" style="5"/>
    <col min="7995" max="7995" width="12.08984375" style="5" customWidth="1"/>
    <col min="7996" max="7996" width="11.36328125" style="5" customWidth="1"/>
    <col min="7997" max="7997" width="31.6328125" style="5" customWidth="1"/>
    <col min="7998" max="7998" width="69.08984375" style="5" customWidth="1"/>
    <col min="7999" max="7999" width="14.1796875" style="5" customWidth="1"/>
    <col min="8000" max="8250" width="9" style="5"/>
    <col min="8251" max="8251" width="12.08984375" style="5" customWidth="1"/>
    <col min="8252" max="8252" width="11.36328125" style="5" customWidth="1"/>
    <col min="8253" max="8253" width="31.6328125" style="5" customWidth="1"/>
    <col min="8254" max="8254" width="69.08984375" style="5" customWidth="1"/>
    <col min="8255" max="8255" width="14.1796875" style="5" customWidth="1"/>
    <col min="8256" max="8506" width="9" style="5"/>
    <col min="8507" max="8507" width="12.08984375" style="5" customWidth="1"/>
    <col min="8508" max="8508" width="11.36328125" style="5" customWidth="1"/>
    <col min="8509" max="8509" width="31.6328125" style="5" customWidth="1"/>
    <col min="8510" max="8510" width="69.08984375" style="5" customWidth="1"/>
    <col min="8511" max="8511" width="14.1796875" style="5" customWidth="1"/>
    <col min="8512" max="8762" width="9" style="5"/>
    <col min="8763" max="8763" width="12.08984375" style="5" customWidth="1"/>
    <col min="8764" max="8764" width="11.36328125" style="5" customWidth="1"/>
    <col min="8765" max="8765" width="31.6328125" style="5" customWidth="1"/>
    <col min="8766" max="8766" width="69.08984375" style="5" customWidth="1"/>
    <col min="8767" max="8767" width="14.1796875" style="5" customWidth="1"/>
    <col min="8768" max="9018" width="9" style="5"/>
    <col min="9019" max="9019" width="12.08984375" style="5" customWidth="1"/>
    <col min="9020" max="9020" width="11.36328125" style="5" customWidth="1"/>
    <col min="9021" max="9021" width="31.6328125" style="5" customWidth="1"/>
    <col min="9022" max="9022" width="69.08984375" style="5" customWidth="1"/>
    <col min="9023" max="9023" width="14.1796875" style="5" customWidth="1"/>
    <col min="9024" max="9274" width="9" style="5"/>
    <col min="9275" max="9275" width="12.08984375" style="5" customWidth="1"/>
    <col min="9276" max="9276" width="11.36328125" style="5" customWidth="1"/>
    <col min="9277" max="9277" width="31.6328125" style="5" customWidth="1"/>
    <col min="9278" max="9278" width="69.08984375" style="5" customWidth="1"/>
    <col min="9279" max="9279" width="14.1796875" style="5" customWidth="1"/>
    <col min="9280" max="9530" width="9" style="5"/>
    <col min="9531" max="9531" width="12.08984375" style="5" customWidth="1"/>
    <col min="9532" max="9532" width="11.36328125" style="5" customWidth="1"/>
    <col min="9533" max="9533" width="31.6328125" style="5" customWidth="1"/>
    <col min="9534" max="9534" width="69.08984375" style="5" customWidth="1"/>
    <col min="9535" max="9535" width="14.1796875" style="5" customWidth="1"/>
    <col min="9536" max="9786" width="9" style="5"/>
    <col min="9787" max="9787" width="12.08984375" style="5" customWidth="1"/>
    <col min="9788" max="9788" width="11.36328125" style="5" customWidth="1"/>
    <col min="9789" max="9789" width="31.6328125" style="5" customWidth="1"/>
    <col min="9790" max="9790" width="69.08984375" style="5" customWidth="1"/>
    <col min="9791" max="9791" width="14.1796875" style="5" customWidth="1"/>
    <col min="9792" max="10042" width="9" style="5"/>
    <col min="10043" max="10043" width="12.08984375" style="5" customWidth="1"/>
    <col min="10044" max="10044" width="11.36328125" style="5" customWidth="1"/>
    <col min="10045" max="10045" width="31.6328125" style="5" customWidth="1"/>
    <col min="10046" max="10046" width="69.08984375" style="5" customWidth="1"/>
    <col min="10047" max="10047" width="14.1796875" style="5" customWidth="1"/>
    <col min="10048" max="10298" width="9" style="5"/>
    <col min="10299" max="10299" width="12.08984375" style="5" customWidth="1"/>
    <col min="10300" max="10300" width="11.36328125" style="5" customWidth="1"/>
    <col min="10301" max="10301" width="31.6328125" style="5" customWidth="1"/>
    <col min="10302" max="10302" width="69.08984375" style="5" customWidth="1"/>
    <col min="10303" max="10303" width="14.1796875" style="5" customWidth="1"/>
    <col min="10304" max="10554" width="9" style="5"/>
    <col min="10555" max="10555" width="12.08984375" style="5" customWidth="1"/>
    <col min="10556" max="10556" width="11.36328125" style="5" customWidth="1"/>
    <col min="10557" max="10557" width="31.6328125" style="5" customWidth="1"/>
    <col min="10558" max="10558" width="69.08984375" style="5" customWidth="1"/>
    <col min="10559" max="10559" width="14.1796875" style="5" customWidth="1"/>
    <col min="10560" max="10810" width="9" style="5"/>
    <col min="10811" max="10811" width="12.08984375" style="5" customWidth="1"/>
    <col min="10812" max="10812" width="11.36328125" style="5" customWidth="1"/>
    <col min="10813" max="10813" width="31.6328125" style="5" customWidth="1"/>
    <col min="10814" max="10814" width="69.08984375" style="5" customWidth="1"/>
    <col min="10815" max="10815" width="14.1796875" style="5" customWidth="1"/>
    <col min="10816" max="11066" width="9" style="5"/>
    <col min="11067" max="11067" width="12.08984375" style="5" customWidth="1"/>
    <col min="11068" max="11068" width="11.36328125" style="5" customWidth="1"/>
    <col min="11069" max="11069" width="31.6328125" style="5" customWidth="1"/>
    <col min="11070" max="11070" width="69.08984375" style="5" customWidth="1"/>
    <col min="11071" max="11071" width="14.1796875" style="5" customWidth="1"/>
    <col min="11072" max="11322" width="9" style="5"/>
    <col min="11323" max="11323" width="12.08984375" style="5" customWidth="1"/>
    <col min="11324" max="11324" width="11.36328125" style="5" customWidth="1"/>
    <col min="11325" max="11325" width="31.6328125" style="5" customWidth="1"/>
    <col min="11326" max="11326" width="69.08984375" style="5" customWidth="1"/>
    <col min="11327" max="11327" width="14.1796875" style="5" customWidth="1"/>
    <col min="11328" max="11578" width="9" style="5"/>
    <col min="11579" max="11579" width="12.08984375" style="5" customWidth="1"/>
    <col min="11580" max="11580" width="11.36328125" style="5" customWidth="1"/>
    <col min="11581" max="11581" width="31.6328125" style="5" customWidth="1"/>
    <col min="11582" max="11582" width="69.08984375" style="5" customWidth="1"/>
    <col min="11583" max="11583" width="14.1796875" style="5" customWidth="1"/>
    <col min="11584" max="11834" width="9" style="5"/>
    <col min="11835" max="11835" width="12.08984375" style="5" customWidth="1"/>
    <col min="11836" max="11836" width="11.36328125" style="5" customWidth="1"/>
    <col min="11837" max="11837" width="31.6328125" style="5" customWidth="1"/>
    <col min="11838" max="11838" width="69.08984375" style="5" customWidth="1"/>
    <col min="11839" max="11839" width="14.1796875" style="5" customWidth="1"/>
    <col min="11840" max="12090" width="9" style="5"/>
    <col min="12091" max="12091" width="12.08984375" style="5" customWidth="1"/>
    <col min="12092" max="12092" width="11.36328125" style="5" customWidth="1"/>
    <col min="12093" max="12093" width="31.6328125" style="5" customWidth="1"/>
    <col min="12094" max="12094" width="69.08984375" style="5" customWidth="1"/>
    <col min="12095" max="12095" width="14.1796875" style="5" customWidth="1"/>
    <col min="12096" max="12346" width="9" style="5"/>
    <col min="12347" max="12347" width="12.08984375" style="5" customWidth="1"/>
    <col min="12348" max="12348" width="11.36328125" style="5" customWidth="1"/>
    <col min="12349" max="12349" width="31.6328125" style="5" customWidth="1"/>
    <col min="12350" max="12350" width="69.08984375" style="5" customWidth="1"/>
    <col min="12351" max="12351" width="14.1796875" style="5" customWidth="1"/>
    <col min="12352" max="12602" width="9" style="5"/>
    <col min="12603" max="12603" width="12.08984375" style="5" customWidth="1"/>
    <col min="12604" max="12604" width="11.36328125" style="5" customWidth="1"/>
    <col min="12605" max="12605" width="31.6328125" style="5" customWidth="1"/>
    <col min="12606" max="12606" width="69.08984375" style="5" customWidth="1"/>
    <col min="12607" max="12607" width="14.1796875" style="5" customWidth="1"/>
    <col min="12608" max="12858" width="9" style="5"/>
    <col min="12859" max="12859" width="12.08984375" style="5" customWidth="1"/>
    <col min="12860" max="12860" width="11.36328125" style="5" customWidth="1"/>
    <col min="12861" max="12861" width="31.6328125" style="5" customWidth="1"/>
    <col min="12862" max="12862" width="69.08984375" style="5" customWidth="1"/>
    <col min="12863" max="12863" width="14.1796875" style="5" customWidth="1"/>
    <col min="12864" max="13114" width="9" style="5"/>
    <col min="13115" max="13115" width="12.08984375" style="5" customWidth="1"/>
    <col min="13116" max="13116" width="11.36328125" style="5" customWidth="1"/>
    <col min="13117" max="13117" width="31.6328125" style="5" customWidth="1"/>
    <col min="13118" max="13118" width="69.08984375" style="5" customWidth="1"/>
    <col min="13119" max="13119" width="14.1796875" style="5" customWidth="1"/>
    <col min="13120" max="13370" width="9" style="5"/>
    <col min="13371" max="13371" width="12.08984375" style="5" customWidth="1"/>
    <col min="13372" max="13372" width="11.36328125" style="5" customWidth="1"/>
    <col min="13373" max="13373" width="31.6328125" style="5" customWidth="1"/>
    <col min="13374" max="13374" width="69.08984375" style="5" customWidth="1"/>
    <col min="13375" max="13375" width="14.1796875" style="5" customWidth="1"/>
    <col min="13376" max="13626" width="9" style="5"/>
    <col min="13627" max="13627" width="12.08984375" style="5" customWidth="1"/>
    <col min="13628" max="13628" width="11.36328125" style="5" customWidth="1"/>
    <col min="13629" max="13629" width="31.6328125" style="5" customWidth="1"/>
    <col min="13630" max="13630" width="69.08984375" style="5" customWidth="1"/>
    <col min="13631" max="13631" width="14.1796875" style="5" customWidth="1"/>
    <col min="13632" max="13882" width="9" style="5"/>
    <col min="13883" max="13883" width="12.08984375" style="5" customWidth="1"/>
    <col min="13884" max="13884" width="11.36328125" style="5" customWidth="1"/>
    <col min="13885" max="13885" width="31.6328125" style="5" customWidth="1"/>
    <col min="13886" max="13886" width="69.08984375" style="5" customWidth="1"/>
    <col min="13887" max="13887" width="14.1796875" style="5" customWidth="1"/>
    <col min="13888" max="14138" width="9" style="5"/>
    <col min="14139" max="14139" width="12.08984375" style="5" customWidth="1"/>
    <col min="14140" max="14140" width="11.36328125" style="5" customWidth="1"/>
    <col min="14141" max="14141" width="31.6328125" style="5" customWidth="1"/>
    <col min="14142" max="14142" width="69.08984375" style="5" customWidth="1"/>
    <col min="14143" max="14143" width="14.1796875" style="5" customWidth="1"/>
    <col min="14144" max="14394" width="9" style="5"/>
    <col min="14395" max="14395" width="12.08984375" style="5" customWidth="1"/>
    <col min="14396" max="14396" width="11.36328125" style="5" customWidth="1"/>
    <col min="14397" max="14397" width="31.6328125" style="5" customWidth="1"/>
    <col min="14398" max="14398" width="69.08984375" style="5" customWidth="1"/>
    <col min="14399" max="14399" width="14.1796875" style="5" customWidth="1"/>
    <col min="14400" max="14650" width="9" style="5"/>
    <col min="14651" max="14651" width="12.08984375" style="5" customWidth="1"/>
    <col min="14652" max="14652" width="11.36328125" style="5" customWidth="1"/>
    <col min="14653" max="14653" width="31.6328125" style="5" customWidth="1"/>
    <col min="14654" max="14654" width="69.08984375" style="5" customWidth="1"/>
    <col min="14655" max="14655" width="14.1796875" style="5" customWidth="1"/>
    <col min="14656" max="14906" width="9" style="5"/>
    <col min="14907" max="14907" width="12.08984375" style="5" customWidth="1"/>
    <col min="14908" max="14908" width="11.36328125" style="5" customWidth="1"/>
    <col min="14909" max="14909" width="31.6328125" style="5" customWidth="1"/>
    <col min="14910" max="14910" width="69.08984375" style="5" customWidth="1"/>
    <col min="14911" max="14911" width="14.1796875" style="5" customWidth="1"/>
    <col min="14912" max="15162" width="9" style="5"/>
    <col min="15163" max="15163" width="12.08984375" style="5" customWidth="1"/>
    <col min="15164" max="15164" width="11.36328125" style="5" customWidth="1"/>
    <col min="15165" max="15165" width="31.6328125" style="5" customWidth="1"/>
    <col min="15166" max="15166" width="69.08984375" style="5" customWidth="1"/>
    <col min="15167" max="15167" width="14.1796875" style="5" customWidth="1"/>
    <col min="15168" max="15418" width="9" style="5"/>
    <col min="15419" max="15419" width="12.08984375" style="5" customWidth="1"/>
    <col min="15420" max="15420" width="11.36328125" style="5" customWidth="1"/>
    <col min="15421" max="15421" width="31.6328125" style="5" customWidth="1"/>
    <col min="15422" max="15422" width="69.08984375" style="5" customWidth="1"/>
    <col min="15423" max="15423" width="14.1796875" style="5" customWidth="1"/>
    <col min="15424" max="15674" width="9" style="5"/>
    <col min="15675" max="15675" width="12.08984375" style="5" customWidth="1"/>
    <col min="15676" max="15676" width="11.36328125" style="5" customWidth="1"/>
    <col min="15677" max="15677" width="31.6328125" style="5" customWidth="1"/>
    <col min="15678" max="15678" width="69.08984375" style="5" customWidth="1"/>
    <col min="15679" max="15679" width="14.1796875" style="5" customWidth="1"/>
    <col min="15680" max="15930" width="9" style="5"/>
    <col min="15931" max="15931" width="12.08984375" style="5" customWidth="1"/>
    <col min="15932" max="15932" width="11.36328125" style="5" customWidth="1"/>
    <col min="15933" max="15933" width="31.6328125" style="5" customWidth="1"/>
    <col min="15934" max="15934" width="69.08984375" style="5" customWidth="1"/>
    <col min="15935" max="15935" width="14.1796875" style="5" customWidth="1"/>
    <col min="15936" max="16186" width="9" style="5"/>
    <col min="16187" max="16187" width="12.08984375" style="5" customWidth="1"/>
    <col min="16188" max="16188" width="11.36328125" style="5" customWidth="1"/>
    <col min="16189" max="16189" width="31.6328125" style="5" customWidth="1"/>
    <col min="16190" max="16190" width="69.08984375" style="5" customWidth="1"/>
    <col min="16191" max="16191" width="14.1796875" style="5" customWidth="1"/>
    <col min="16192" max="16384" width="9" style="5"/>
  </cols>
  <sheetData>
    <row r="1" spans="1:69" ht="20.399999999999999" customHeight="1" thickBot="1">
      <c r="F1" s="308" t="s">
        <v>63</v>
      </c>
      <c r="G1" s="308"/>
      <c r="H1" s="308"/>
      <c r="I1" s="308"/>
      <c r="J1" s="308"/>
      <c r="K1" s="308"/>
      <c r="L1" s="308"/>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L1" s="6"/>
      <c r="BM1" s="6"/>
      <c r="BN1" s="6"/>
      <c r="BO1" s="6"/>
      <c r="BP1" s="6"/>
      <c r="BQ1" s="6"/>
    </row>
    <row r="2" spans="1:69" ht="20.399999999999999" customHeight="1" thickTop="1" thickBot="1">
      <c r="A2" s="309" t="s">
        <v>109</v>
      </c>
      <c r="B2" s="310"/>
      <c r="C2" s="310"/>
      <c r="D2" s="310"/>
      <c r="E2" s="310"/>
      <c r="F2" s="310"/>
      <c r="G2" s="310"/>
      <c r="H2" s="310"/>
      <c r="I2" s="310"/>
      <c r="J2" s="310"/>
      <c r="K2" s="310"/>
      <c r="L2" s="311"/>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L2" s="7"/>
      <c r="BM2" s="7"/>
      <c r="BN2" s="7"/>
      <c r="BO2" s="7"/>
      <c r="BP2" s="7"/>
      <c r="BQ2" s="7"/>
    </row>
    <row r="3" spans="1:69" ht="20.399999999999999" customHeight="1" thickTop="1">
      <c r="A3" s="82"/>
      <c r="B3" s="82"/>
      <c r="C3" s="82"/>
      <c r="D3" s="82"/>
      <c r="E3" s="9" t="s">
        <v>107</v>
      </c>
      <c r="F3" s="306" t="s">
        <v>110</v>
      </c>
      <c r="G3" s="307"/>
      <c r="H3" s="307"/>
      <c r="I3" s="307"/>
      <c r="J3" s="307"/>
      <c r="K3" s="307"/>
      <c r="L3" s="30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S3" s="7"/>
      <c r="AT3" s="7"/>
      <c r="AU3" s="7"/>
      <c r="AV3" s="7"/>
      <c r="AW3" s="7"/>
      <c r="AX3" s="7"/>
    </row>
    <row r="4" spans="1:69" ht="20.399999999999999" customHeight="1">
      <c r="A4" s="82"/>
      <c r="B4" s="82"/>
      <c r="C4" s="82"/>
      <c r="D4" s="82"/>
      <c r="E4" s="7"/>
      <c r="F4" s="305" t="s">
        <v>121</v>
      </c>
      <c r="G4" s="305"/>
      <c r="H4" s="305"/>
      <c r="I4" s="305"/>
      <c r="J4" s="305"/>
      <c r="K4" s="305"/>
      <c r="L4" s="305"/>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S4" s="7"/>
      <c r="AT4" s="7"/>
      <c r="AU4" s="7"/>
      <c r="AV4" s="7"/>
      <c r="AW4" s="7"/>
      <c r="AX4" s="7"/>
    </row>
    <row r="5" spans="1:69" ht="20.399999999999999" customHeight="1">
      <c r="A5" s="8"/>
      <c r="B5" s="8"/>
      <c r="C5" s="8"/>
      <c r="D5" s="9"/>
      <c r="E5" s="9" t="s">
        <v>64</v>
      </c>
      <c r="F5" s="307"/>
      <c r="G5" s="307"/>
      <c r="H5" s="307"/>
      <c r="I5" s="307"/>
      <c r="J5" s="307"/>
      <c r="K5" s="307"/>
      <c r="L5" s="307"/>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L5" s="10"/>
      <c r="BM5" s="10"/>
      <c r="BN5" s="10"/>
      <c r="BO5" s="10"/>
      <c r="BP5" s="10"/>
      <c r="BQ5" s="10"/>
    </row>
    <row r="6" spans="1:69" ht="20.399999999999999" customHeight="1">
      <c r="A6" s="8"/>
      <c r="B6" s="8"/>
      <c r="C6" s="8"/>
      <c r="D6" s="44" t="s">
        <v>108</v>
      </c>
      <c r="E6" s="9" t="s">
        <v>65</v>
      </c>
      <c r="F6" s="312"/>
      <c r="G6" s="312"/>
      <c r="H6" s="312"/>
      <c r="I6" s="312"/>
      <c r="J6" s="312"/>
      <c r="K6" s="312"/>
      <c r="L6" s="312"/>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L6" s="10"/>
      <c r="BM6" s="10"/>
      <c r="BN6" s="10"/>
      <c r="BO6" s="10"/>
      <c r="BP6" s="10"/>
      <c r="BQ6" s="10"/>
    </row>
    <row r="7" spans="1:69" ht="20.399999999999999" customHeight="1">
      <c r="A7" s="8"/>
      <c r="B7" s="8"/>
      <c r="C7" s="8"/>
      <c r="D7" s="9"/>
      <c r="E7" s="9" t="s">
        <v>66</v>
      </c>
      <c r="F7" s="312"/>
      <c r="G7" s="312"/>
      <c r="H7" s="312"/>
      <c r="I7" s="312"/>
      <c r="J7" s="312"/>
      <c r="K7" s="312"/>
      <c r="L7" s="312"/>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L7" s="10"/>
      <c r="BM7" s="10"/>
      <c r="BN7" s="10"/>
      <c r="BO7" s="10"/>
      <c r="BP7" s="10"/>
      <c r="BQ7" s="10"/>
    </row>
    <row r="8" spans="1:69" ht="20.399999999999999" customHeight="1">
      <c r="A8" s="8"/>
      <c r="B8" s="11" t="s">
        <v>111</v>
      </c>
      <c r="C8" s="8"/>
      <c r="D8" s="8"/>
      <c r="E8" s="8"/>
      <c r="F8" s="8"/>
      <c r="G8" s="8"/>
      <c r="H8" s="8"/>
      <c r="I8" s="8"/>
      <c r="J8" s="8"/>
      <c r="K8" s="8"/>
      <c r="L8" s="12" t="s">
        <v>67</v>
      </c>
      <c r="M8" s="8"/>
      <c r="N8" s="8"/>
      <c r="O8" s="8"/>
      <c r="P8" s="8"/>
      <c r="Q8" s="8"/>
      <c r="R8" s="12"/>
      <c r="S8" s="8"/>
      <c r="T8" s="8"/>
      <c r="U8" s="8"/>
      <c r="V8" s="8"/>
      <c r="W8" s="8"/>
      <c r="X8" s="12"/>
      <c r="Y8" s="12"/>
      <c r="Z8" s="8"/>
      <c r="AA8" s="8"/>
      <c r="AB8" s="8"/>
      <c r="AC8" s="8"/>
      <c r="AD8" s="8"/>
      <c r="AE8" s="12"/>
      <c r="AF8" s="8"/>
      <c r="AG8" s="8"/>
      <c r="AH8" s="8"/>
      <c r="AI8" s="8"/>
      <c r="AJ8" s="8"/>
      <c r="AK8" s="12"/>
      <c r="AL8" s="8"/>
      <c r="AM8" s="8"/>
      <c r="AN8" s="8"/>
      <c r="AO8" s="8"/>
      <c r="AP8" s="8"/>
      <c r="AQ8" s="12"/>
      <c r="AR8" s="12"/>
      <c r="AS8" s="8"/>
      <c r="AT8" s="8"/>
      <c r="AU8" s="8"/>
      <c r="AV8" s="8"/>
      <c r="AW8" s="8"/>
      <c r="AX8" s="12"/>
      <c r="AY8" s="8"/>
      <c r="AZ8" s="8"/>
      <c r="BA8" s="8"/>
      <c r="BB8" s="8"/>
      <c r="BC8" s="8"/>
      <c r="BD8" s="12"/>
      <c r="BE8" s="8"/>
      <c r="BF8" s="8"/>
      <c r="BG8" s="8"/>
      <c r="BH8" s="8"/>
      <c r="BI8" s="8"/>
      <c r="BJ8" s="12"/>
      <c r="BL8" s="8"/>
      <c r="BM8" s="8"/>
      <c r="BN8" s="8"/>
      <c r="BO8" s="8"/>
      <c r="BP8" s="8"/>
      <c r="BQ8" s="12"/>
    </row>
    <row r="9" spans="1:69" ht="20.399999999999999" customHeight="1" thickBot="1">
      <c r="A9" s="8"/>
      <c r="B9" s="13"/>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L9" s="8"/>
      <c r="BM9" s="8"/>
      <c r="BN9" s="8"/>
      <c r="BO9" s="8"/>
      <c r="BP9" s="8"/>
      <c r="BQ9" s="8"/>
    </row>
    <row r="10" spans="1:69" ht="20.399999999999999" customHeight="1" thickBot="1">
      <c r="A10" s="313" t="s">
        <v>2</v>
      </c>
      <c r="B10" s="314"/>
      <c r="C10" s="315"/>
      <c r="D10" s="316"/>
      <c r="E10" s="316"/>
      <c r="F10" s="317"/>
      <c r="G10" s="14"/>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9" ht="20.399999999999999" customHeight="1" thickBot="1">
      <c r="A11" s="324" t="s">
        <v>62</v>
      </c>
      <c r="B11" s="325"/>
      <c r="C11" s="326"/>
      <c r="D11" s="327"/>
      <c r="E11" s="327"/>
      <c r="F11" s="327"/>
      <c r="G11" s="71"/>
      <c r="H11" s="72"/>
      <c r="I11" s="72"/>
      <c r="J11" s="72"/>
      <c r="K11" s="72"/>
      <c r="L11" s="72"/>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L11" s="328" t="s">
        <v>85</v>
      </c>
      <c r="BM11" s="329"/>
      <c r="BN11" s="329"/>
      <c r="BO11" s="329"/>
      <c r="BP11" s="329"/>
      <c r="BQ11" s="330"/>
    </row>
    <row r="12" spans="1:69" s="8" customFormat="1" ht="29.4" customHeight="1">
      <c r="A12" s="16"/>
      <c r="B12" s="17" t="s">
        <v>0</v>
      </c>
      <c r="C12" s="17" t="s">
        <v>3</v>
      </c>
      <c r="D12" s="331" t="s">
        <v>4</v>
      </c>
      <c r="E12" s="332"/>
      <c r="F12" s="47" t="s">
        <v>5</v>
      </c>
      <c r="G12" s="318" t="s">
        <v>6</v>
      </c>
      <c r="H12" s="319"/>
      <c r="I12" s="319"/>
      <c r="J12" s="319"/>
      <c r="K12" s="320"/>
      <c r="L12" s="1" t="s">
        <v>7</v>
      </c>
      <c r="M12" s="54"/>
      <c r="N12" s="54"/>
      <c r="O12" s="54"/>
      <c r="P12" s="54"/>
      <c r="Q12" s="54"/>
      <c r="R12" s="18"/>
      <c r="S12" s="54"/>
      <c r="T12" s="54"/>
      <c r="U12" s="54"/>
      <c r="V12" s="54"/>
      <c r="W12" s="54"/>
      <c r="X12" s="18"/>
      <c r="Y12" s="18"/>
      <c r="Z12" s="54"/>
      <c r="AA12" s="54"/>
      <c r="AB12" s="54"/>
      <c r="AC12" s="54"/>
      <c r="AD12" s="54"/>
      <c r="AE12" s="18"/>
      <c r="AF12" s="54"/>
      <c r="AG12" s="54"/>
      <c r="AH12" s="54"/>
      <c r="AI12" s="54"/>
      <c r="AJ12" s="54"/>
      <c r="AK12" s="18"/>
      <c r="AL12" s="54"/>
      <c r="AM12" s="54"/>
      <c r="AN12" s="54"/>
      <c r="AO12" s="54"/>
      <c r="AP12" s="54"/>
      <c r="AQ12" s="18"/>
      <c r="AR12" s="18"/>
      <c r="AS12" s="54"/>
      <c r="AT12" s="54"/>
      <c r="AU12" s="54"/>
      <c r="AV12" s="54"/>
      <c r="AW12" s="54"/>
      <c r="AX12" s="18"/>
      <c r="AY12" s="54"/>
      <c r="AZ12" s="54"/>
      <c r="BA12" s="54"/>
      <c r="BB12" s="54"/>
      <c r="BC12" s="54"/>
      <c r="BD12" s="18"/>
      <c r="BE12" s="54"/>
      <c r="BF12" s="54"/>
      <c r="BG12" s="54"/>
      <c r="BH12" s="54"/>
      <c r="BI12" s="54"/>
      <c r="BJ12" s="18"/>
      <c r="BL12" s="318" t="s">
        <v>6</v>
      </c>
      <c r="BM12" s="319"/>
      <c r="BN12" s="319"/>
      <c r="BO12" s="319"/>
      <c r="BP12" s="320"/>
      <c r="BQ12" s="1" t="s">
        <v>7</v>
      </c>
    </row>
    <row r="13" spans="1:69" ht="17.399999999999999" customHeight="1">
      <c r="A13" s="321"/>
      <c r="B13" s="198" t="s">
        <v>8</v>
      </c>
      <c r="C13" s="285" t="s">
        <v>23</v>
      </c>
      <c r="D13" s="169" t="s">
        <v>52</v>
      </c>
      <c r="E13" s="170"/>
      <c r="F13" s="19">
        <v>6</v>
      </c>
      <c r="G13" s="300"/>
      <c r="H13" s="127"/>
      <c r="I13" s="127"/>
      <c r="J13" s="127"/>
      <c r="K13" s="128"/>
      <c r="L13" s="278"/>
      <c r="M13" s="55"/>
      <c r="N13" s="55"/>
      <c r="O13" s="55"/>
      <c r="P13" s="55"/>
      <c r="Q13" s="55"/>
      <c r="R13" s="37"/>
      <c r="S13" s="55"/>
      <c r="T13" s="55"/>
      <c r="U13" s="55"/>
      <c r="V13" s="55"/>
      <c r="W13" s="55"/>
      <c r="X13" s="37"/>
      <c r="Y13" s="18"/>
      <c r="Z13" s="55"/>
      <c r="AA13" s="55"/>
      <c r="AB13" s="55"/>
      <c r="AC13" s="55"/>
      <c r="AD13" s="55"/>
      <c r="AE13" s="37"/>
      <c r="AF13" s="55"/>
      <c r="AG13" s="55"/>
      <c r="AH13" s="55"/>
      <c r="AI13" s="55"/>
      <c r="AJ13" s="55"/>
      <c r="AK13" s="37"/>
      <c r="AL13" s="55"/>
      <c r="AM13" s="55"/>
      <c r="AN13" s="55"/>
      <c r="AO13" s="55"/>
      <c r="AP13" s="55"/>
      <c r="AQ13" s="37"/>
      <c r="AR13" s="18"/>
      <c r="AS13" s="55"/>
      <c r="AT13" s="55"/>
      <c r="AU13" s="55"/>
      <c r="AV13" s="55"/>
      <c r="AW13" s="55"/>
      <c r="AX13" s="37"/>
      <c r="AY13" s="55"/>
      <c r="AZ13" s="55"/>
      <c r="BA13" s="55"/>
      <c r="BB13" s="55"/>
      <c r="BC13" s="55"/>
      <c r="BD13" s="37"/>
      <c r="BE13" s="55"/>
      <c r="BF13" s="55"/>
      <c r="BG13" s="55"/>
      <c r="BH13" s="55"/>
      <c r="BI13" s="55"/>
      <c r="BJ13" s="37"/>
      <c r="BL13" s="286">
        <f>$G$13</f>
        <v>0</v>
      </c>
      <c r="BM13" s="106"/>
      <c r="BN13" s="106"/>
      <c r="BO13" s="106"/>
      <c r="BP13" s="107"/>
      <c r="BQ13" s="278"/>
    </row>
    <row r="14" spans="1:69" ht="17.399999999999999" customHeight="1">
      <c r="A14" s="321"/>
      <c r="B14" s="202"/>
      <c r="C14" s="285"/>
      <c r="D14" s="208" t="s">
        <v>53</v>
      </c>
      <c r="E14" s="209"/>
      <c r="F14" s="20">
        <v>5</v>
      </c>
      <c r="G14" s="323"/>
      <c r="H14" s="130"/>
      <c r="I14" s="130"/>
      <c r="J14" s="130"/>
      <c r="K14" s="131"/>
      <c r="L14" s="279"/>
      <c r="M14" s="55"/>
      <c r="N14" s="55"/>
      <c r="O14" s="55"/>
      <c r="P14" s="55"/>
      <c r="Q14" s="55"/>
      <c r="R14" s="37"/>
      <c r="S14" s="55"/>
      <c r="T14" s="55"/>
      <c r="U14" s="55"/>
      <c r="V14" s="55"/>
      <c r="W14" s="55"/>
      <c r="X14" s="37"/>
      <c r="Y14" s="18"/>
      <c r="Z14" s="55"/>
      <c r="AA14" s="55"/>
      <c r="AB14" s="55"/>
      <c r="AC14" s="55"/>
      <c r="AD14" s="55"/>
      <c r="AE14" s="37"/>
      <c r="AF14" s="55"/>
      <c r="AG14" s="55"/>
      <c r="AH14" s="55"/>
      <c r="AI14" s="55"/>
      <c r="AJ14" s="55"/>
      <c r="AK14" s="37"/>
      <c r="AL14" s="55"/>
      <c r="AM14" s="55"/>
      <c r="AN14" s="55"/>
      <c r="AO14" s="55"/>
      <c r="AP14" s="55"/>
      <c r="AQ14" s="37"/>
      <c r="AR14" s="18"/>
      <c r="AS14" s="55"/>
      <c r="AT14" s="55"/>
      <c r="AU14" s="55"/>
      <c r="AV14" s="55"/>
      <c r="AW14" s="55"/>
      <c r="AX14" s="37"/>
      <c r="AY14" s="55"/>
      <c r="AZ14" s="55"/>
      <c r="BA14" s="55"/>
      <c r="BB14" s="55"/>
      <c r="BC14" s="55"/>
      <c r="BD14" s="37"/>
      <c r="BE14" s="55"/>
      <c r="BF14" s="55"/>
      <c r="BG14" s="55"/>
      <c r="BH14" s="55"/>
      <c r="BI14" s="55"/>
      <c r="BJ14" s="37"/>
      <c r="BL14" s="287"/>
      <c r="BM14" s="109"/>
      <c r="BN14" s="109"/>
      <c r="BO14" s="109"/>
      <c r="BP14" s="110"/>
      <c r="BQ14" s="279"/>
    </row>
    <row r="15" spans="1:69" ht="17.399999999999999" customHeight="1">
      <c r="A15" s="321"/>
      <c r="B15" s="202"/>
      <c r="C15" s="285"/>
      <c r="D15" s="208" t="s">
        <v>54</v>
      </c>
      <c r="E15" s="209"/>
      <c r="F15" s="20">
        <v>4</v>
      </c>
      <c r="G15" s="323"/>
      <c r="H15" s="130"/>
      <c r="I15" s="130"/>
      <c r="J15" s="130"/>
      <c r="K15" s="131"/>
      <c r="L15" s="279"/>
      <c r="M15" s="55"/>
      <c r="N15" s="55"/>
      <c r="O15" s="55"/>
      <c r="P15" s="55"/>
      <c r="Q15" s="55"/>
      <c r="R15" s="37"/>
      <c r="S15" s="55"/>
      <c r="T15" s="55"/>
      <c r="U15" s="55"/>
      <c r="V15" s="55"/>
      <c r="W15" s="55"/>
      <c r="X15" s="37"/>
      <c r="Y15" s="18"/>
      <c r="Z15" s="55"/>
      <c r="AA15" s="55"/>
      <c r="AB15" s="55"/>
      <c r="AC15" s="55"/>
      <c r="AD15" s="55"/>
      <c r="AE15" s="37"/>
      <c r="AF15" s="55"/>
      <c r="AG15" s="55"/>
      <c r="AH15" s="55"/>
      <c r="AI15" s="55"/>
      <c r="AJ15" s="55"/>
      <c r="AK15" s="37"/>
      <c r="AL15" s="55"/>
      <c r="AM15" s="55"/>
      <c r="AN15" s="55"/>
      <c r="AO15" s="55"/>
      <c r="AP15" s="55"/>
      <c r="AQ15" s="37"/>
      <c r="AR15" s="18"/>
      <c r="AS15" s="55"/>
      <c r="AT15" s="55"/>
      <c r="AU15" s="55"/>
      <c r="AV15" s="55"/>
      <c r="AW15" s="55"/>
      <c r="AX15" s="37"/>
      <c r="AY15" s="55"/>
      <c r="AZ15" s="55"/>
      <c r="BA15" s="55"/>
      <c r="BB15" s="55"/>
      <c r="BC15" s="55"/>
      <c r="BD15" s="37"/>
      <c r="BE15" s="55"/>
      <c r="BF15" s="55"/>
      <c r="BG15" s="55"/>
      <c r="BH15" s="55"/>
      <c r="BI15" s="55"/>
      <c r="BJ15" s="37"/>
      <c r="BL15" s="287"/>
      <c r="BM15" s="109"/>
      <c r="BN15" s="109"/>
      <c r="BO15" s="109"/>
      <c r="BP15" s="110"/>
      <c r="BQ15" s="279"/>
    </row>
    <row r="16" spans="1:69" ht="17.399999999999999" customHeight="1">
      <c r="A16" s="321"/>
      <c r="B16" s="202"/>
      <c r="C16" s="285"/>
      <c r="D16" s="208" t="s">
        <v>56</v>
      </c>
      <c r="E16" s="209"/>
      <c r="F16" s="20">
        <v>4</v>
      </c>
      <c r="G16" s="323"/>
      <c r="H16" s="130"/>
      <c r="I16" s="130"/>
      <c r="J16" s="130"/>
      <c r="K16" s="131"/>
      <c r="L16" s="279"/>
      <c r="M16" s="55"/>
      <c r="N16" s="55"/>
      <c r="O16" s="55"/>
      <c r="P16" s="55"/>
      <c r="Q16" s="55"/>
      <c r="R16" s="37"/>
      <c r="S16" s="55"/>
      <c r="T16" s="55"/>
      <c r="U16" s="55"/>
      <c r="V16" s="55"/>
      <c r="W16" s="55"/>
      <c r="X16" s="37"/>
      <c r="Y16" s="18"/>
      <c r="Z16" s="55"/>
      <c r="AA16" s="55"/>
      <c r="AB16" s="55"/>
      <c r="AC16" s="55"/>
      <c r="AD16" s="55"/>
      <c r="AE16" s="37"/>
      <c r="AF16" s="55"/>
      <c r="AG16" s="55"/>
      <c r="AH16" s="55"/>
      <c r="AI16" s="55"/>
      <c r="AJ16" s="55"/>
      <c r="AK16" s="37"/>
      <c r="AL16" s="55"/>
      <c r="AM16" s="55"/>
      <c r="AN16" s="55"/>
      <c r="AO16" s="55"/>
      <c r="AP16" s="55"/>
      <c r="AQ16" s="37"/>
      <c r="AR16" s="18"/>
      <c r="AS16" s="55"/>
      <c r="AT16" s="55"/>
      <c r="AU16" s="55"/>
      <c r="AV16" s="55"/>
      <c r="AW16" s="55"/>
      <c r="AX16" s="37"/>
      <c r="AY16" s="55"/>
      <c r="AZ16" s="55"/>
      <c r="BA16" s="55"/>
      <c r="BB16" s="55"/>
      <c r="BC16" s="55"/>
      <c r="BD16" s="37"/>
      <c r="BE16" s="55"/>
      <c r="BF16" s="55"/>
      <c r="BG16" s="55"/>
      <c r="BH16" s="55"/>
      <c r="BI16" s="55"/>
      <c r="BJ16" s="37"/>
      <c r="BL16" s="287"/>
      <c r="BM16" s="109"/>
      <c r="BN16" s="109"/>
      <c r="BO16" s="109"/>
      <c r="BP16" s="110"/>
      <c r="BQ16" s="279"/>
    </row>
    <row r="17" spans="1:97" ht="17.399999999999999" customHeight="1">
      <c r="A17" s="321"/>
      <c r="B17" s="202"/>
      <c r="C17" s="285"/>
      <c r="D17" s="208" t="s">
        <v>57</v>
      </c>
      <c r="E17" s="209"/>
      <c r="F17" s="20">
        <v>3</v>
      </c>
      <c r="G17" s="323"/>
      <c r="H17" s="130"/>
      <c r="I17" s="130"/>
      <c r="J17" s="130"/>
      <c r="K17" s="131"/>
      <c r="L17" s="279"/>
      <c r="M17" s="55"/>
      <c r="N17" s="55"/>
      <c r="O17" s="55"/>
      <c r="P17" s="55"/>
      <c r="Q17" s="55"/>
      <c r="R17" s="37"/>
      <c r="S17" s="55"/>
      <c r="T17" s="55"/>
      <c r="U17" s="55"/>
      <c r="V17" s="55"/>
      <c r="W17" s="55"/>
      <c r="X17" s="37"/>
      <c r="Y17" s="18"/>
      <c r="Z17" s="55"/>
      <c r="AA17" s="55"/>
      <c r="AB17" s="55"/>
      <c r="AC17" s="55"/>
      <c r="AD17" s="55"/>
      <c r="AE17" s="37"/>
      <c r="AF17" s="55"/>
      <c r="AG17" s="55"/>
      <c r="AH17" s="55"/>
      <c r="AI17" s="55"/>
      <c r="AJ17" s="55"/>
      <c r="AK17" s="37"/>
      <c r="AL17" s="55"/>
      <c r="AM17" s="55"/>
      <c r="AN17" s="55"/>
      <c r="AO17" s="55"/>
      <c r="AP17" s="55"/>
      <c r="AQ17" s="37"/>
      <c r="AR17" s="18"/>
      <c r="AS17" s="55"/>
      <c r="AT17" s="55"/>
      <c r="AU17" s="55"/>
      <c r="AV17" s="55"/>
      <c r="AW17" s="55"/>
      <c r="AX17" s="37"/>
      <c r="AY17" s="55"/>
      <c r="AZ17" s="55"/>
      <c r="BA17" s="55"/>
      <c r="BB17" s="55"/>
      <c r="BC17" s="55"/>
      <c r="BD17" s="37"/>
      <c r="BE17" s="55"/>
      <c r="BF17" s="55"/>
      <c r="BG17" s="55"/>
      <c r="BH17" s="55"/>
      <c r="BI17" s="55"/>
      <c r="BJ17" s="37"/>
      <c r="BL17" s="287"/>
      <c r="BM17" s="109"/>
      <c r="BN17" s="109"/>
      <c r="BO17" s="109"/>
      <c r="BP17" s="110"/>
      <c r="BQ17" s="279"/>
    </row>
    <row r="18" spans="1:97" ht="17.399999999999999" customHeight="1">
      <c r="A18" s="321"/>
      <c r="B18" s="202"/>
      <c r="C18" s="285"/>
      <c r="D18" s="208" t="s">
        <v>58</v>
      </c>
      <c r="E18" s="209"/>
      <c r="F18" s="48">
        <v>2</v>
      </c>
      <c r="G18" s="323"/>
      <c r="H18" s="130"/>
      <c r="I18" s="130"/>
      <c r="J18" s="130"/>
      <c r="K18" s="131"/>
      <c r="L18" s="279"/>
      <c r="M18" s="55"/>
      <c r="N18" s="55"/>
      <c r="O18" s="55"/>
      <c r="P18" s="55"/>
      <c r="Q18" s="55"/>
      <c r="R18" s="37"/>
      <c r="S18" s="55"/>
      <c r="T18" s="55"/>
      <c r="U18" s="55"/>
      <c r="V18" s="55"/>
      <c r="W18" s="55"/>
      <c r="X18" s="37"/>
      <c r="Y18" s="18"/>
      <c r="Z18" s="55"/>
      <c r="AA18" s="55"/>
      <c r="AB18" s="55"/>
      <c r="AC18" s="55"/>
      <c r="AD18" s="55"/>
      <c r="AE18" s="37"/>
      <c r="AF18" s="55"/>
      <c r="AG18" s="55"/>
      <c r="AH18" s="55"/>
      <c r="AI18" s="55"/>
      <c r="AJ18" s="55"/>
      <c r="AK18" s="37"/>
      <c r="AL18" s="55"/>
      <c r="AM18" s="55"/>
      <c r="AN18" s="55"/>
      <c r="AO18" s="55"/>
      <c r="AP18" s="55"/>
      <c r="AQ18" s="37"/>
      <c r="AR18" s="18"/>
      <c r="AS18" s="55"/>
      <c r="AT18" s="55"/>
      <c r="AU18" s="55"/>
      <c r="AV18" s="55"/>
      <c r="AW18" s="55"/>
      <c r="AX18" s="37"/>
      <c r="AY18" s="55"/>
      <c r="AZ18" s="55"/>
      <c r="BA18" s="55"/>
      <c r="BB18" s="55"/>
      <c r="BC18" s="55"/>
      <c r="BD18" s="37"/>
      <c r="BE18" s="55"/>
      <c r="BF18" s="55"/>
      <c r="BG18" s="55"/>
      <c r="BH18" s="55"/>
      <c r="BI18" s="55"/>
      <c r="BJ18" s="37"/>
      <c r="BL18" s="287"/>
      <c r="BM18" s="109"/>
      <c r="BN18" s="109"/>
      <c r="BO18" s="109"/>
      <c r="BP18" s="110"/>
      <c r="BQ18" s="279"/>
    </row>
    <row r="19" spans="1:97" ht="17.399999999999999" customHeight="1">
      <c r="A19" s="321"/>
      <c r="B19" s="202"/>
      <c r="C19" s="285"/>
      <c r="D19" s="210" t="s">
        <v>55</v>
      </c>
      <c r="E19" s="211"/>
      <c r="F19" s="21">
        <v>0</v>
      </c>
      <c r="G19" s="301"/>
      <c r="H19" s="266"/>
      <c r="I19" s="266"/>
      <c r="J19" s="266"/>
      <c r="K19" s="267"/>
      <c r="L19" s="296"/>
      <c r="M19" s="55"/>
      <c r="N19" s="55"/>
      <c r="O19" s="55"/>
      <c r="P19" s="55"/>
      <c r="Q19" s="55"/>
      <c r="R19" s="37"/>
      <c r="S19" s="55"/>
      <c r="T19" s="55"/>
      <c r="U19" s="55"/>
      <c r="V19" s="55"/>
      <c r="W19" s="55"/>
      <c r="X19" s="37"/>
      <c r="Y19" s="18"/>
      <c r="Z19" s="55"/>
      <c r="AA19" s="55"/>
      <c r="AB19" s="55"/>
      <c r="AC19" s="55"/>
      <c r="AD19" s="55"/>
      <c r="AE19" s="37"/>
      <c r="AF19" s="55"/>
      <c r="AG19" s="55"/>
      <c r="AH19" s="55"/>
      <c r="AI19" s="55"/>
      <c r="AJ19" s="55"/>
      <c r="AK19" s="37"/>
      <c r="AL19" s="55"/>
      <c r="AM19" s="55"/>
      <c r="AN19" s="55"/>
      <c r="AO19" s="55"/>
      <c r="AP19" s="55"/>
      <c r="AQ19" s="37"/>
      <c r="AR19" s="18"/>
      <c r="AS19" s="55"/>
      <c r="AT19" s="55"/>
      <c r="AU19" s="55"/>
      <c r="AV19" s="55"/>
      <c r="AW19" s="55"/>
      <c r="AX19" s="37"/>
      <c r="AY19" s="55"/>
      <c r="AZ19" s="55"/>
      <c r="BA19" s="55"/>
      <c r="BB19" s="55"/>
      <c r="BC19" s="55"/>
      <c r="BD19" s="37"/>
      <c r="BE19" s="55"/>
      <c r="BF19" s="55"/>
      <c r="BG19" s="55"/>
      <c r="BH19" s="55"/>
      <c r="BI19" s="55"/>
      <c r="BJ19" s="37"/>
      <c r="BL19" s="288"/>
      <c r="BM19" s="112"/>
      <c r="BN19" s="112"/>
      <c r="BO19" s="112"/>
      <c r="BP19" s="113"/>
      <c r="BQ19" s="296"/>
    </row>
    <row r="20" spans="1:97" ht="17.399999999999999" customHeight="1">
      <c r="A20" s="321"/>
      <c r="B20" s="202"/>
      <c r="C20" s="285" t="s">
        <v>25</v>
      </c>
      <c r="D20" s="169" t="s">
        <v>24</v>
      </c>
      <c r="E20" s="170"/>
      <c r="F20" s="19">
        <v>10</v>
      </c>
      <c r="G20" s="286">
        <f>IF(ROUND(10*(ROUND(SUM(I20:K23)/3,1)-65)/20,1)&gt;=10,10,IF(ROUND(10*(ROUND(SUM(I20:K23)/3,1)-65)/20,1)&lt;=0,0,ROUND(ROUND(10*(ROUND(SUM(I20:K23)/3,1)-65)/20,10),1)))</f>
        <v>0</v>
      </c>
      <c r="H20" s="120" t="s">
        <v>43</v>
      </c>
      <c r="I20" s="141"/>
      <c r="J20" s="141"/>
      <c r="K20" s="144"/>
      <c r="L20" s="278"/>
      <c r="M20" s="55"/>
      <c r="N20" s="56"/>
      <c r="O20" s="57"/>
      <c r="P20" s="57"/>
      <c r="Q20" s="57"/>
      <c r="R20" s="37"/>
      <c r="S20" s="55"/>
      <c r="T20" s="56"/>
      <c r="U20" s="57"/>
      <c r="V20" s="57"/>
      <c r="W20" s="57"/>
      <c r="X20" s="37"/>
      <c r="Y20" s="18"/>
      <c r="Z20" s="55"/>
      <c r="AA20" s="56"/>
      <c r="AB20" s="57"/>
      <c r="AC20" s="57"/>
      <c r="AD20" s="57"/>
      <c r="AE20" s="37"/>
      <c r="AF20" s="55"/>
      <c r="AG20" s="56"/>
      <c r="AH20" s="57"/>
      <c r="AI20" s="57"/>
      <c r="AJ20" s="57"/>
      <c r="AK20" s="37"/>
      <c r="AL20" s="55"/>
      <c r="AM20" s="56"/>
      <c r="AN20" s="57"/>
      <c r="AO20" s="57"/>
      <c r="AP20" s="57"/>
      <c r="AQ20" s="37"/>
      <c r="AR20" s="18"/>
      <c r="AS20" s="55"/>
      <c r="AT20" s="56"/>
      <c r="AU20" s="57"/>
      <c r="AV20" s="57"/>
      <c r="AW20" s="57"/>
      <c r="AX20" s="37"/>
      <c r="AY20" s="55"/>
      <c r="AZ20" s="56"/>
      <c r="BA20" s="57"/>
      <c r="BB20" s="57"/>
      <c r="BC20" s="57"/>
      <c r="BD20" s="37"/>
      <c r="BE20" s="55"/>
      <c r="BF20" s="56"/>
      <c r="BG20" s="57"/>
      <c r="BH20" s="57"/>
      <c r="BI20" s="57"/>
      <c r="BJ20" s="37"/>
      <c r="BL20" s="286">
        <f>IF(ROUND(10*(ROUND(SUM(BN20:BP23)/3,1)-65)/20,1)&gt;=10,10,IF(ROUND(10*(ROUND(SUM(BN20:BP23)/3,1)-65)/20,1)&lt;=0,0,ROUND(ROUND(10*(ROUND(SUM(BN20:BP23)/3,1)-65)/20,10),1)))</f>
        <v>0</v>
      </c>
      <c r="BM20" s="120" t="s">
        <v>43</v>
      </c>
      <c r="BN20" s="114" t="str">
        <f>IF($I$20=0,"",$I$20)</f>
        <v/>
      </c>
      <c r="BO20" s="114" t="str">
        <f>IF($J$20=0,"",$J$20)</f>
        <v/>
      </c>
      <c r="BP20" s="117" t="str">
        <f>IF($K$20=0,"",$K$20)</f>
        <v/>
      </c>
      <c r="BQ20" s="278"/>
    </row>
    <row r="21" spans="1:97" ht="17.399999999999999" customHeight="1">
      <c r="A21" s="321"/>
      <c r="B21" s="202"/>
      <c r="C21" s="285"/>
      <c r="D21" s="253" t="s">
        <v>49</v>
      </c>
      <c r="E21" s="254"/>
      <c r="F21" s="255" t="s">
        <v>47</v>
      </c>
      <c r="G21" s="287"/>
      <c r="H21" s="121"/>
      <c r="I21" s="142"/>
      <c r="J21" s="142"/>
      <c r="K21" s="145"/>
      <c r="L21" s="279"/>
      <c r="M21" s="55"/>
      <c r="N21" s="56"/>
      <c r="O21" s="57"/>
      <c r="P21" s="57"/>
      <c r="Q21" s="57"/>
      <c r="R21" s="37"/>
      <c r="S21" s="55"/>
      <c r="T21" s="56"/>
      <c r="U21" s="57"/>
      <c r="V21" s="57"/>
      <c r="W21" s="57"/>
      <c r="X21" s="37"/>
      <c r="Y21" s="18"/>
      <c r="Z21" s="55"/>
      <c r="AA21" s="56"/>
      <c r="AB21" s="57"/>
      <c r="AC21" s="57"/>
      <c r="AD21" s="57"/>
      <c r="AE21" s="37"/>
      <c r="AF21" s="55"/>
      <c r="AG21" s="56"/>
      <c r="AH21" s="57"/>
      <c r="AI21" s="57"/>
      <c r="AJ21" s="57"/>
      <c r="AK21" s="37"/>
      <c r="AL21" s="55"/>
      <c r="AM21" s="56"/>
      <c r="AN21" s="57"/>
      <c r="AO21" s="57"/>
      <c r="AP21" s="57"/>
      <c r="AQ21" s="37"/>
      <c r="AR21" s="18"/>
      <c r="AS21" s="55"/>
      <c r="AT21" s="56"/>
      <c r="AU21" s="57"/>
      <c r="AV21" s="57"/>
      <c r="AW21" s="57"/>
      <c r="AX21" s="37"/>
      <c r="AY21" s="55"/>
      <c r="AZ21" s="56"/>
      <c r="BA21" s="57"/>
      <c r="BB21" s="57"/>
      <c r="BC21" s="57"/>
      <c r="BD21" s="37"/>
      <c r="BE21" s="55"/>
      <c r="BF21" s="56"/>
      <c r="BG21" s="57"/>
      <c r="BH21" s="57"/>
      <c r="BI21" s="57"/>
      <c r="BJ21" s="37"/>
      <c r="BL21" s="287"/>
      <c r="BM21" s="121"/>
      <c r="BN21" s="115"/>
      <c r="BO21" s="115"/>
      <c r="BP21" s="118"/>
      <c r="BQ21" s="279"/>
    </row>
    <row r="22" spans="1:97" ht="17.399999999999999" customHeight="1">
      <c r="A22" s="321"/>
      <c r="B22" s="202"/>
      <c r="C22" s="285"/>
      <c r="D22" s="206" t="s">
        <v>68</v>
      </c>
      <c r="E22" s="207"/>
      <c r="F22" s="256"/>
      <c r="G22" s="287"/>
      <c r="H22" s="121"/>
      <c r="I22" s="142"/>
      <c r="J22" s="142"/>
      <c r="K22" s="145"/>
      <c r="L22" s="279"/>
      <c r="M22" s="55"/>
      <c r="N22" s="56"/>
      <c r="O22" s="57"/>
      <c r="P22" s="57"/>
      <c r="Q22" s="57"/>
      <c r="R22" s="37"/>
      <c r="S22" s="55"/>
      <c r="T22" s="56"/>
      <c r="U22" s="57"/>
      <c r="V22" s="57"/>
      <c r="W22" s="57"/>
      <c r="X22" s="37"/>
      <c r="Y22" s="18"/>
      <c r="Z22" s="55"/>
      <c r="AA22" s="56"/>
      <c r="AB22" s="57"/>
      <c r="AC22" s="57"/>
      <c r="AD22" s="57"/>
      <c r="AE22" s="37"/>
      <c r="AF22" s="55"/>
      <c r="AG22" s="56"/>
      <c r="AH22" s="57"/>
      <c r="AI22" s="57"/>
      <c r="AJ22" s="57"/>
      <c r="AK22" s="37"/>
      <c r="AL22" s="55"/>
      <c r="AM22" s="56"/>
      <c r="AN22" s="57"/>
      <c r="AO22" s="57"/>
      <c r="AP22" s="57"/>
      <c r="AQ22" s="37"/>
      <c r="AR22" s="18"/>
      <c r="AS22" s="55"/>
      <c r="AT22" s="56"/>
      <c r="AU22" s="57"/>
      <c r="AV22" s="57"/>
      <c r="AW22" s="57"/>
      <c r="AX22" s="37"/>
      <c r="AY22" s="55"/>
      <c r="AZ22" s="56"/>
      <c r="BA22" s="57"/>
      <c r="BB22" s="57"/>
      <c r="BC22" s="57"/>
      <c r="BD22" s="37"/>
      <c r="BE22" s="55"/>
      <c r="BF22" s="56"/>
      <c r="BG22" s="57"/>
      <c r="BH22" s="57"/>
      <c r="BI22" s="57"/>
      <c r="BJ22" s="37"/>
      <c r="BL22" s="287"/>
      <c r="BM22" s="121"/>
      <c r="BN22" s="115"/>
      <c r="BO22" s="115"/>
      <c r="BP22" s="118"/>
      <c r="BQ22" s="279"/>
    </row>
    <row r="23" spans="1:97" ht="17.399999999999999" customHeight="1">
      <c r="A23" s="321"/>
      <c r="B23" s="202"/>
      <c r="C23" s="285"/>
      <c r="D23" s="171" t="s">
        <v>50</v>
      </c>
      <c r="E23" s="172"/>
      <c r="F23" s="22">
        <v>0</v>
      </c>
      <c r="G23" s="288"/>
      <c r="H23" s="122"/>
      <c r="I23" s="143"/>
      <c r="J23" s="143"/>
      <c r="K23" s="146"/>
      <c r="L23" s="296"/>
      <c r="M23" s="55"/>
      <c r="N23" s="56"/>
      <c r="O23" s="57"/>
      <c r="P23" s="57"/>
      <c r="Q23" s="57"/>
      <c r="R23" s="37"/>
      <c r="S23" s="55"/>
      <c r="T23" s="56"/>
      <c r="U23" s="57"/>
      <c r="V23" s="57"/>
      <c r="W23" s="57"/>
      <c r="X23" s="37"/>
      <c r="Y23" s="18"/>
      <c r="Z23" s="55"/>
      <c r="AA23" s="56"/>
      <c r="AB23" s="57"/>
      <c r="AC23" s="57"/>
      <c r="AD23" s="57"/>
      <c r="AE23" s="37"/>
      <c r="AF23" s="55"/>
      <c r="AG23" s="56"/>
      <c r="AH23" s="57"/>
      <c r="AI23" s="57"/>
      <c r="AJ23" s="57"/>
      <c r="AK23" s="37"/>
      <c r="AL23" s="55"/>
      <c r="AM23" s="56"/>
      <c r="AN23" s="57"/>
      <c r="AO23" s="57"/>
      <c r="AP23" s="57"/>
      <c r="AQ23" s="37"/>
      <c r="AR23" s="18"/>
      <c r="AS23" s="55"/>
      <c r="AT23" s="56"/>
      <c r="AU23" s="57"/>
      <c r="AV23" s="57"/>
      <c r="AW23" s="57"/>
      <c r="AX23" s="37"/>
      <c r="AY23" s="55"/>
      <c r="AZ23" s="56"/>
      <c r="BA23" s="57"/>
      <c r="BB23" s="57"/>
      <c r="BC23" s="57"/>
      <c r="BD23" s="37"/>
      <c r="BE23" s="55"/>
      <c r="BF23" s="56"/>
      <c r="BG23" s="57"/>
      <c r="BH23" s="57"/>
      <c r="BI23" s="57"/>
      <c r="BJ23" s="37"/>
      <c r="BL23" s="288"/>
      <c r="BM23" s="122"/>
      <c r="BN23" s="116"/>
      <c r="BO23" s="116"/>
      <c r="BP23" s="119"/>
      <c r="BQ23" s="296"/>
    </row>
    <row r="24" spans="1:97" ht="17.399999999999999" customHeight="1">
      <c r="A24" s="321"/>
      <c r="B24" s="202"/>
      <c r="C24" s="285" t="s">
        <v>70</v>
      </c>
      <c r="D24" s="169" t="s">
        <v>29</v>
      </c>
      <c r="E24" s="170"/>
      <c r="F24" s="19">
        <v>1</v>
      </c>
      <c r="G24" s="300"/>
      <c r="H24" s="127"/>
      <c r="I24" s="127"/>
      <c r="J24" s="127"/>
      <c r="K24" s="128"/>
      <c r="L24" s="278"/>
      <c r="M24" s="55"/>
      <c r="N24" s="55"/>
      <c r="O24" s="55"/>
      <c r="P24" s="55"/>
      <c r="Q24" s="55"/>
      <c r="R24" s="37"/>
      <c r="S24" s="55"/>
      <c r="T24" s="55"/>
      <c r="U24" s="55"/>
      <c r="V24" s="55"/>
      <c r="W24" s="55"/>
      <c r="X24" s="37"/>
      <c r="Y24" s="18"/>
      <c r="Z24" s="55"/>
      <c r="AA24" s="55"/>
      <c r="AB24" s="55"/>
      <c r="AC24" s="55"/>
      <c r="AD24" s="55"/>
      <c r="AE24" s="37"/>
      <c r="AF24" s="55"/>
      <c r="AG24" s="55"/>
      <c r="AH24" s="55"/>
      <c r="AI24" s="55"/>
      <c r="AJ24" s="55"/>
      <c r="AK24" s="37"/>
      <c r="AL24" s="55"/>
      <c r="AM24" s="55"/>
      <c r="AN24" s="55"/>
      <c r="AO24" s="55"/>
      <c r="AP24" s="55"/>
      <c r="AQ24" s="37"/>
      <c r="AR24" s="18"/>
      <c r="AS24" s="55"/>
      <c r="AT24" s="55"/>
      <c r="AU24" s="55"/>
      <c r="AV24" s="55"/>
      <c r="AW24" s="55"/>
      <c r="AX24" s="37"/>
      <c r="AY24" s="55"/>
      <c r="AZ24" s="55"/>
      <c r="BA24" s="55"/>
      <c r="BB24" s="55"/>
      <c r="BC24" s="55"/>
      <c r="BD24" s="37"/>
      <c r="BE24" s="55"/>
      <c r="BF24" s="55"/>
      <c r="BG24" s="55"/>
      <c r="BH24" s="55"/>
      <c r="BI24" s="55"/>
      <c r="BJ24" s="37"/>
      <c r="BL24" s="286">
        <f>$G$24</f>
        <v>0</v>
      </c>
      <c r="BM24" s="106"/>
      <c r="BN24" s="106"/>
      <c r="BO24" s="106"/>
      <c r="BP24" s="107"/>
      <c r="BQ24" s="278"/>
    </row>
    <row r="25" spans="1:97" ht="17.399999999999999" customHeight="1">
      <c r="A25" s="321"/>
      <c r="B25" s="202"/>
      <c r="C25" s="285"/>
      <c r="D25" s="171" t="s">
        <v>31</v>
      </c>
      <c r="E25" s="172"/>
      <c r="F25" s="22">
        <v>0</v>
      </c>
      <c r="G25" s="301"/>
      <c r="H25" s="266"/>
      <c r="I25" s="266"/>
      <c r="J25" s="266"/>
      <c r="K25" s="267"/>
      <c r="L25" s="296"/>
      <c r="M25" s="55"/>
      <c r="N25" s="55"/>
      <c r="O25" s="55"/>
      <c r="P25" s="55"/>
      <c r="Q25" s="55"/>
      <c r="R25" s="37"/>
      <c r="S25" s="55"/>
      <c r="T25" s="55"/>
      <c r="U25" s="55"/>
      <c r="V25" s="55"/>
      <c r="W25" s="55"/>
      <c r="X25" s="37"/>
      <c r="Y25" s="18"/>
      <c r="Z25" s="55"/>
      <c r="AA25" s="55"/>
      <c r="AB25" s="55"/>
      <c r="AC25" s="55"/>
      <c r="AD25" s="55"/>
      <c r="AE25" s="37"/>
      <c r="AF25" s="55"/>
      <c r="AG25" s="55"/>
      <c r="AH25" s="55"/>
      <c r="AI25" s="55"/>
      <c r="AJ25" s="55"/>
      <c r="AK25" s="37"/>
      <c r="AL25" s="55"/>
      <c r="AM25" s="55"/>
      <c r="AN25" s="55"/>
      <c r="AO25" s="55"/>
      <c r="AP25" s="55"/>
      <c r="AQ25" s="37"/>
      <c r="AR25" s="18"/>
      <c r="AS25" s="55"/>
      <c r="AT25" s="55"/>
      <c r="AU25" s="55"/>
      <c r="AV25" s="55"/>
      <c r="AW25" s="55"/>
      <c r="AX25" s="37"/>
      <c r="AY25" s="55"/>
      <c r="AZ25" s="55"/>
      <c r="BA25" s="55"/>
      <c r="BB25" s="55"/>
      <c r="BC25" s="55"/>
      <c r="BD25" s="37"/>
      <c r="BE25" s="55"/>
      <c r="BF25" s="55"/>
      <c r="BG25" s="55"/>
      <c r="BH25" s="55"/>
      <c r="BI25" s="55"/>
      <c r="BJ25" s="37"/>
      <c r="BL25" s="288"/>
      <c r="BM25" s="112"/>
      <c r="BN25" s="112"/>
      <c r="BO25" s="112"/>
      <c r="BP25" s="113"/>
      <c r="BQ25" s="296"/>
    </row>
    <row r="26" spans="1:97" ht="17.399999999999999" customHeight="1" thickBot="1">
      <c r="A26" s="321"/>
      <c r="B26" s="203"/>
      <c r="C26" s="173" t="s">
        <v>9</v>
      </c>
      <c r="D26" s="174"/>
      <c r="E26" s="175"/>
      <c r="F26" s="23">
        <v>17</v>
      </c>
      <c r="G26" s="297" t="str">
        <f>IFERROR(IF(G13+G20+G24=0,"0.0",G13+G20+G24),"0.0")</f>
        <v>0.0</v>
      </c>
      <c r="H26" s="298"/>
      <c r="I26" s="298"/>
      <c r="J26" s="298"/>
      <c r="K26" s="299"/>
      <c r="L26" s="75"/>
      <c r="M26" s="73"/>
      <c r="N26" s="73"/>
      <c r="O26" s="73"/>
      <c r="P26" s="73"/>
      <c r="Q26" s="73"/>
      <c r="R26" s="74"/>
      <c r="S26" s="109"/>
      <c r="T26" s="109"/>
      <c r="U26" s="109"/>
      <c r="V26" s="109"/>
      <c r="W26" s="109"/>
      <c r="X26" s="18"/>
      <c r="Y26" s="18"/>
      <c r="Z26" s="109"/>
      <c r="AA26" s="109"/>
      <c r="AB26" s="109"/>
      <c r="AC26" s="109"/>
      <c r="AD26" s="109"/>
      <c r="AE26" s="18"/>
      <c r="AF26" s="109"/>
      <c r="AG26" s="109"/>
      <c r="AH26" s="109"/>
      <c r="AI26" s="109"/>
      <c r="AJ26" s="109"/>
      <c r="AK26" s="18"/>
      <c r="AL26" s="109"/>
      <c r="AM26" s="109"/>
      <c r="AN26" s="109"/>
      <c r="AO26" s="109"/>
      <c r="AP26" s="109"/>
      <c r="AQ26" s="18"/>
      <c r="AR26" s="18"/>
      <c r="AS26" s="109"/>
      <c r="AT26" s="109"/>
      <c r="AU26" s="109"/>
      <c r="AV26" s="109"/>
      <c r="AW26" s="109"/>
      <c r="AX26" s="18"/>
      <c r="AY26" s="109"/>
      <c r="AZ26" s="109"/>
      <c r="BA26" s="109"/>
      <c r="BB26" s="109"/>
      <c r="BC26" s="109"/>
      <c r="BD26" s="18"/>
      <c r="BE26" s="109"/>
      <c r="BF26" s="109"/>
      <c r="BG26" s="109"/>
      <c r="BH26" s="109"/>
      <c r="BI26" s="109"/>
      <c r="BJ26" s="18"/>
      <c r="BL26" s="302">
        <f>BL13+BL20+BL24</f>
        <v>0</v>
      </c>
      <c r="BM26" s="303"/>
      <c r="BN26" s="303"/>
      <c r="BO26" s="303"/>
      <c r="BP26" s="304"/>
      <c r="BQ26" s="3"/>
    </row>
    <row r="27" spans="1:97" ht="30" customHeight="1" thickTop="1">
      <c r="A27" s="321"/>
      <c r="B27" s="186" t="s">
        <v>112</v>
      </c>
      <c r="C27" s="289" t="s">
        <v>117</v>
      </c>
      <c r="D27" s="290"/>
      <c r="E27" s="290"/>
      <c r="F27" s="290"/>
      <c r="G27" s="293" t="s">
        <v>98</v>
      </c>
      <c r="H27" s="281"/>
      <c r="I27" s="281"/>
      <c r="J27" s="281"/>
      <c r="K27" s="281"/>
      <c r="L27" s="281"/>
      <c r="M27" s="294" t="s">
        <v>99</v>
      </c>
      <c r="N27" s="281"/>
      <c r="O27" s="281"/>
      <c r="P27" s="281"/>
      <c r="Q27" s="281"/>
      <c r="R27" s="295"/>
      <c r="S27" s="102" t="s">
        <v>104</v>
      </c>
      <c r="T27" s="103"/>
      <c r="U27" s="103"/>
      <c r="V27" s="103"/>
      <c r="W27" s="103"/>
      <c r="X27" s="104"/>
      <c r="Y27" s="59"/>
      <c r="Z27" s="280" t="s">
        <v>100</v>
      </c>
      <c r="AA27" s="281"/>
      <c r="AB27" s="281"/>
      <c r="AC27" s="281"/>
      <c r="AD27" s="281"/>
      <c r="AE27" s="281"/>
      <c r="AF27" s="282" t="s">
        <v>101</v>
      </c>
      <c r="AG27" s="133"/>
      <c r="AH27" s="133"/>
      <c r="AI27" s="133"/>
      <c r="AJ27" s="133"/>
      <c r="AK27" s="134"/>
      <c r="AL27" s="102" t="s">
        <v>106</v>
      </c>
      <c r="AM27" s="103"/>
      <c r="AN27" s="103"/>
      <c r="AO27" s="103"/>
      <c r="AP27" s="103"/>
      <c r="AQ27" s="104"/>
      <c r="AR27" s="64"/>
      <c r="AS27" s="269" t="s">
        <v>103</v>
      </c>
      <c r="AT27" s="133"/>
      <c r="AU27" s="133"/>
      <c r="AV27" s="133"/>
      <c r="AW27" s="133"/>
      <c r="AX27" s="283"/>
      <c r="AY27" s="132" t="s">
        <v>102</v>
      </c>
      <c r="AZ27" s="133"/>
      <c r="BA27" s="133"/>
      <c r="BB27" s="133"/>
      <c r="BC27" s="133"/>
      <c r="BD27" s="134"/>
      <c r="BE27" s="102" t="s">
        <v>105</v>
      </c>
      <c r="BF27" s="103"/>
      <c r="BG27" s="103"/>
      <c r="BH27" s="103"/>
      <c r="BI27" s="103"/>
      <c r="BJ27" s="104"/>
      <c r="BL27" s="269" t="str">
        <f>IFERROR(INDEX($CB$27:$CS$50,1,MATCH(MIN($CB$51,$CH$51,$CN$51),$CB$51:$CS$51,0)),"-")</f>
        <v>-</v>
      </c>
      <c r="BM27" s="133"/>
      <c r="BN27" s="133"/>
      <c r="BO27" s="133"/>
      <c r="BP27" s="133"/>
      <c r="BQ27" s="270"/>
      <c r="CB27" s="102" t="s">
        <v>104</v>
      </c>
      <c r="CC27" s="103"/>
      <c r="CD27" s="103"/>
      <c r="CE27" s="103"/>
      <c r="CF27" s="103"/>
      <c r="CG27" s="104"/>
      <c r="CH27" s="102" t="s">
        <v>106</v>
      </c>
      <c r="CI27" s="103"/>
      <c r="CJ27" s="103"/>
      <c r="CK27" s="103"/>
      <c r="CL27" s="103"/>
      <c r="CM27" s="104"/>
      <c r="CN27" s="102" t="s">
        <v>105</v>
      </c>
      <c r="CO27" s="103"/>
      <c r="CP27" s="103"/>
      <c r="CQ27" s="103"/>
      <c r="CR27" s="103"/>
      <c r="CS27" s="104"/>
    </row>
    <row r="28" spans="1:97" ht="25.25" customHeight="1">
      <c r="A28" s="321"/>
      <c r="B28" s="187"/>
      <c r="C28" s="291"/>
      <c r="D28" s="292"/>
      <c r="E28" s="292"/>
      <c r="F28" s="292"/>
      <c r="G28" s="271"/>
      <c r="H28" s="272"/>
      <c r="I28" s="272"/>
      <c r="J28" s="272"/>
      <c r="K28" s="272"/>
      <c r="L28" s="272"/>
      <c r="M28" s="273"/>
      <c r="N28" s="272"/>
      <c r="O28" s="272"/>
      <c r="P28" s="272"/>
      <c r="Q28" s="272"/>
      <c r="R28" s="274"/>
      <c r="S28" s="96">
        <f>IF(AND(M29="",M32="",O39="",P39="",Q39="",M43="",M46=""),G28,M28)</f>
        <v>0</v>
      </c>
      <c r="T28" s="97"/>
      <c r="U28" s="97"/>
      <c r="V28" s="97"/>
      <c r="W28" s="97"/>
      <c r="X28" s="98"/>
      <c r="Y28" s="60"/>
      <c r="Z28" s="271"/>
      <c r="AA28" s="272"/>
      <c r="AB28" s="272"/>
      <c r="AC28" s="272"/>
      <c r="AD28" s="272"/>
      <c r="AE28" s="272"/>
      <c r="AF28" s="273"/>
      <c r="AG28" s="272"/>
      <c r="AH28" s="272"/>
      <c r="AI28" s="272"/>
      <c r="AJ28" s="272"/>
      <c r="AK28" s="274"/>
      <c r="AL28" s="96">
        <f>IF(AND(AF29="",AF32="",AH39="",AI39="",AJ39="",AF43="",AF46=""),Z28,AF28)</f>
        <v>0</v>
      </c>
      <c r="AM28" s="97"/>
      <c r="AN28" s="97"/>
      <c r="AO28" s="97"/>
      <c r="AP28" s="97"/>
      <c r="AQ28" s="98"/>
      <c r="AR28" s="65"/>
      <c r="AS28" s="271"/>
      <c r="AT28" s="272"/>
      <c r="AU28" s="272"/>
      <c r="AV28" s="272"/>
      <c r="AW28" s="272"/>
      <c r="AX28" s="275"/>
      <c r="AY28" s="272"/>
      <c r="AZ28" s="272"/>
      <c r="BA28" s="272"/>
      <c r="BB28" s="272"/>
      <c r="BC28" s="272"/>
      <c r="BD28" s="274"/>
      <c r="BE28" s="96">
        <f>IF(AND(AY29="",AY32="",BA39="",BB39="",BC39="",AY43="",AY46=""),AS28,AY28)</f>
        <v>0</v>
      </c>
      <c r="BF28" s="97"/>
      <c r="BG28" s="97"/>
      <c r="BH28" s="97"/>
      <c r="BI28" s="97"/>
      <c r="BJ28" s="98"/>
      <c r="BL28" s="276" t="str">
        <f>IFERROR(INDEX($CB$27:$CS$50,2,MATCH(MIN($CB$51,$CH$51,$CN$51),$CB$51:$CS$51,0)),"-")</f>
        <v>-</v>
      </c>
      <c r="BM28" s="97"/>
      <c r="BN28" s="97"/>
      <c r="BO28" s="97"/>
      <c r="BP28" s="97"/>
      <c r="BQ28" s="277"/>
      <c r="CB28" s="96">
        <f>$S$28</f>
        <v>0</v>
      </c>
      <c r="CC28" s="97"/>
      <c r="CD28" s="97"/>
      <c r="CE28" s="97"/>
      <c r="CF28" s="97"/>
      <c r="CG28" s="98"/>
      <c r="CH28" s="96">
        <f>$AL$28</f>
        <v>0</v>
      </c>
      <c r="CI28" s="97"/>
      <c r="CJ28" s="97"/>
      <c r="CK28" s="97"/>
      <c r="CL28" s="97"/>
      <c r="CM28" s="98"/>
      <c r="CN28" s="96">
        <f>$BE$28</f>
        <v>0</v>
      </c>
      <c r="CO28" s="97"/>
      <c r="CP28" s="97"/>
      <c r="CQ28" s="97"/>
      <c r="CR28" s="97"/>
      <c r="CS28" s="98"/>
    </row>
    <row r="29" spans="1:97" ht="17.399999999999999" customHeight="1">
      <c r="A29" s="321"/>
      <c r="B29" s="187"/>
      <c r="C29" s="284" t="s">
        <v>86</v>
      </c>
      <c r="D29" s="169" t="s">
        <v>87</v>
      </c>
      <c r="E29" s="170"/>
      <c r="F29" s="19">
        <v>2</v>
      </c>
      <c r="G29" s="263"/>
      <c r="H29" s="127"/>
      <c r="I29" s="127"/>
      <c r="J29" s="127"/>
      <c r="K29" s="128"/>
      <c r="L29" s="278"/>
      <c r="M29" s="126"/>
      <c r="N29" s="127"/>
      <c r="O29" s="127"/>
      <c r="P29" s="127"/>
      <c r="Q29" s="128"/>
      <c r="R29" s="84"/>
      <c r="S29" s="105">
        <f>IF(AND(M29="",M32="",M39=0,M43="",M46=""),G29,M29)</f>
        <v>0</v>
      </c>
      <c r="T29" s="106"/>
      <c r="U29" s="106"/>
      <c r="V29" s="106"/>
      <c r="W29" s="107"/>
      <c r="X29" s="84"/>
      <c r="Y29" s="18"/>
      <c r="Z29" s="263"/>
      <c r="AA29" s="127"/>
      <c r="AB29" s="127"/>
      <c r="AC29" s="127"/>
      <c r="AD29" s="128"/>
      <c r="AE29" s="235"/>
      <c r="AF29" s="126"/>
      <c r="AG29" s="127"/>
      <c r="AH29" s="127"/>
      <c r="AI29" s="127"/>
      <c r="AJ29" s="128"/>
      <c r="AK29" s="84"/>
      <c r="AL29" s="105">
        <f>IF(AND(AF29="",AF32="",AF39=0,AF43="",AF46=""),Z29,AF29)</f>
        <v>0</v>
      </c>
      <c r="AM29" s="106"/>
      <c r="AN29" s="106"/>
      <c r="AO29" s="106"/>
      <c r="AP29" s="107"/>
      <c r="AQ29" s="84"/>
      <c r="AR29" s="66"/>
      <c r="AS29" s="263"/>
      <c r="AT29" s="127"/>
      <c r="AU29" s="127"/>
      <c r="AV29" s="127"/>
      <c r="AW29" s="128"/>
      <c r="AX29" s="278"/>
      <c r="AY29" s="126"/>
      <c r="AZ29" s="127"/>
      <c r="BA29" s="127"/>
      <c r="BB29" s="127"/>
      <c r="BC29" s="128"/>
      <c r="BD29" s="84"/>
      <c r="BE29" s="105">
        <f>IF(AND(AY29="",AY32="",AY39=0,AY43="",AY46=""),AS29,AY29)</f>
        <v>0</v>
      </c>
      <c r="BF29" s="106"/>
      <c r="BG29" s="106"/>
      <c r="BH29" s="106"/>
      <c r="BI29" s="107"/>
      <c r="BJ29" s="84"/>
      <c r="BL29" s="135">
        <f>IFERROR(INDEX($CB$27:$CS$50,3,MATCH(MIN($CB$51,$CH$51,$CN$51),$CB$51:$CS$51,0)),0)</f>
        <v>0</v>
      </c>
      <c r="BM29" s="106"/>
      <c r="BN29" s="106"/>
      <c r="BO29" s="106"/>
      <c r="BP29" s="107"/>
      <c r="BQ29" s="123"/>
      <c r="CB29" s="105">
        <f>$S$29</f>
        <v>0</v>
      </c>
      <c r="CC29" s="106"/>
      <c r="CD29" s="106"/>
      <c r="CE29" s="106"/>
      <c r="CF29" s="107"/>
      <c r="CG29" s="84"/>
      <c r="CH29" s="105">
        <f>$AL$29</f>
        <v>0</v>
      </c>
      <c r="CI29" s="106"/>
      <c r="CJ29" s="106"/>
      <c r="CK29" s="106"/>
      <c r="CL29" s="107"/>
      <c r="CM29" s="84"/>
      <c r="CN29" s="105">
        <f>$BE$29</f>
        <v>0</v>
      </c>
      <c r="CO29" s="106"/>
      <c r="CP29" s="106"/>
      <c r="CQ29" s="106"/>
      <c r="CR29" s="107"/>
      <c r="CS29" s="84"/>
    </row>
    <row r="30" spans="1:97" ht="17.399999999999999" customHeight="1">
      <c r="A30" s="321"/>
      <c r="B30" s="187"/>
      <c r="C30" s="189"/>
      <c r="D30" s="208" t="s">
        <v>88</v>
      </c>
      <c r="E30" s="209"/>
      <c r="F30" s="20">
        <v>1</v>
      </c>
      <c r="G30" s="264"/>
      <c r="H30" s="130"/>
      <c r="I30" s="130"/>
      <c r="J30" s="130"/>
      <c r="K30" s="131"/>
      <c r="L30" s="279"/>
      <c r="M30" s="129"/>
      <c r="N30" s="130"/>
      <c r="O30" s="130"/>
      <c r="P30" s="130"/>
      <c r="Q30" s="131"/>
      <c r="R30" s="85"/>
      <c r="S30" s="108"/>
      <c r="T30" s="109"/>
      <c r="U30" s="109"/>
      <c r="V30" s="109"/>
      <c r="W30" s="110"/>
      <c r="X30" s="85"/>
      <c r="Y30" s="18"/>
      <c r="Z30" s="264"/>
      <c r="AA30" s="130"/>
      <c r="AB30" s="130"/>
      <c r="AC30" s="130"/>
      <c r="AD30" s="131"/>
      <c r="AE30" s="246"/>
      <c r="AF30" s="129"/>
      <c r="AG30" s="130"/>
      <c r="AH30" s="130"/>
      <c r="AI30" s="130"/>
      <c r="AJ30" s="131"/>
      <c r="AK30" s="85"/>
      <c r="AL30" s="108"/>
      <c r="AM30" s="109"/>
      <c r="AN30" s="109"/>
      <c r="AO30" s="109"/>
      <c r="AP30" s="110"/>
      <c r="AQ30" s="85"/>
      <c r="AR30" s="66"/>
      <c r="AS30" s="264"/>
      <c r="AT30" s="130"/>
      <c r="AU30" s="130"/>
      <c r="AV30" s="130"/>
      <c r="AW30" s="131"/>
      <c r="AX30" s="279"/>
      <c r="AY30" s="129"/>
      <c r="AZ30" s="130"/>
      <c r="BA30" s="130"/>
      <c r="BB30" s="130"/>
      <c r="BC30" s="131"/>
      <c r="BD30" s="85"/>
      <c r="BE30" s="108"/>
      <c r="BF30" s="109"/>
      <c r="BG30" s="109"/>
      <c r="BH30" s="109"/>
      <c r="BI30" s="110"/>
      <c r="BJ30" s="85"/>
      <c r="BL30" s="136"/>
      <c r="BM30" s="109"/>
      <c r="BN30" s="109"/>
      <c r="BO30" s="109"/>
      <c r="BP30" s="110"/>
      <c r="BQ30" s="124"/>
      <c r="CB30" s="108"/>
      <c r="CC30" s="109"/>
      <c r="CD30" s="109"/>
      <c r="CE30" s="109"/>
      <c r="CF30" s="110"/>
      <c r="CG30" s="85"/>
      <c r="CH30" s="108"/>
      <c r="CI30" s="109"/>
      <c r="CJ30" s="109"/>
      <c r="CK30" s="109"/>
      <c r="CL30" s="110"/>
      <c r="CM30" s="85"/>
      <c r="CN30" s="108"/>
      <c r="CO30" s="109"/>
      <c r="CP30" s="109"/>
      <c r="CQ30" s="109"/>
      <c r="CR30" s="110"/>
      <c r="CS30" s="85"/>
    </row>
    <row r="31" spans="1:97" ht="17.399999999999999" customHeight="1">
      <c r="A31" s="321"/>
      <c r="B31" s="187"/>
      <c r="C31" s="189"/>
      <c r="D31" s="253" t="s">
        <v>89</v>
      </c>
      <c r="E31" s="254"/>
      <c r="F31" s="48">
        <v>0</v>
      </c>
      <c r="G31" s="264"/>
      <c r="H31" s="130"/>
      <c r="I31" s="130"/>
      <c r="J31" s="130"/>
      <c r="K31" s="131"/>
      <c r="L31" s="279"/>
      <c r="M31" s="129"/>
      <c r="N31" s="130"/>
      <c r="O31" s="130"/>
      <c r="P31" s="130"/>
      <c r="Q31" s="131"/>
      <c r="R31" s="85"/>
      <c r="S31" s="108"/>
      <c r="T31" s="109"/>
      <c r="U31" s="109"/>
      <c r="V31" s="109"/>
      <c r="W31" s="110"/>
      <c r="X31" s="85"/>
      <c r="Y31" s="18"/>
      <c r="Z31" s="264"/>
      <c r="AA31" s="130"/>
      <c r="AB31" s="130"/>
      <c r="AC31" s="130"/>
      <c r="AD31" s="131"/>
      <c r="AE31" s="246"/>
      <c r="AF31" s="129"/>
      <c r="AG31" s="130"/>
      <c r="AH31" s="130"/>
      <c r="AI31" s="130"/>
      <c r="AJ31" s="131"/>
      <c r="AK31" s="85"/>
      <c r="AL31" s="108"/>
      <c r="AM31" s="109"/>
      <c r="AN31" s="109"/>
      <c r="AO31" s="109"/>
      <c r="AP31" s="110"/>
      <c r="AQ31" s="85"/>
      <c r="AR31" s="66"/>
      <c r="AS31" s="264"/>
      <c r="AT31" s="130"/>
      <c r="AU31" s="130"/>
      <c r="AV31" s="130"/>
      <c r="AW31" s="131"/>
      <c r="AX31" s="279"/>
      <c r="AY31" s="129"/>
      <c r="AZ31" s="130"/>
      <c r="BA31" s="130"/>
      <c r="BB31" s="130"/>
      <c r="BC31" s="131"/>
      <c r="BD31" s="85"/>
      <c r="BE31" s="108"/>
      <c r="BF31" s="109"/>
      <c r="BG31" s="109"/>
      <c r="BH31" s="109"/>
      <c r="BI31" s="110"/>
      <c r="BJ31" s="85"/>
      <c r="BL31" s="136"/>
      <c r="BM31" s="109"/>
      <c r="BN31" s="109"/>
      <c r="BO31" s="109"/>
      <c r="BP31" s="110"/>
      <c r="BQ31" s="124"/>
      <c r="CB31" s="108"/>
      <c r="CC31" s="109"/>
      <c r="CD31" s="109"/>
      <c r="CE31" s="109"/>
      <c r="CF31" s="110"/>
      <c r="CG31" s="85"/>
      <c r="CH31" s="108"/>
      <c r="CI31" s="109"/>
      <c r="CJ31" s="109"/>
      <c r="CK31" s="109"/>
      <c r="CL31" s="110"/>
      <c r="CM31" s="85"/>
      <c r="CN31" s="108"/>
      <c r="CO31" s="109"/>
      <c r="CP31" s="109"/>
      <c r="CQ31" s="109"/>
      <c r="CR31" s="110"/>
      <c r="CS31" s="85"/>
    </row>
    <row r="32" spans="1:97" ht="17.399999999999999" customHeight="1">
      <c r="A32" s="321"/>
      <c r="B32" s="187"/>
      <c r="C32" s="167" t="s">
        <v>90</v>
      </c>
      <c r="D32" s="169" t="s">
        <v>52</v>
      </c>
      <c r="E32" s="170"/>
      <c r="F32" s="19">
        <v>4</v>
      </c>
      <c r="G32" s="263"/>
      <c r="H32" s="127"/>
      <c r="I32" s="127"/>
      <c r="J32" s="127"/>
      <c r="K32" s="128"/>
      <c r="L32" s="235"/>
      <c r="M32" s="126"/>
      <c r="N32" s="127"/>
      <c r="O32" s="127"/>
      <c r="P32" s="127"/>
      <c r="Q32" s="128"/>
      <c r="R32" s="235"/>
      <c r="S32" s="105">
        <f>IF(AND(M29="",M32="",M39=0,M43="",M46=""),G32,M32)</f>
        <v>0</v>
      </c>
      <c r="T32" s="106"/>
      <c r="U32" s="106"/>
      <c r="V32" s="106"/>
      <c r="W32" s="107"/>
      <c r="X32" s="84"/>
      <c r="Y32" s="18"/>
      <c r="Z32" s="263"/>
      <c r="AA32" s="127"/>
      <c r="AB32" s="127"/>
      <c r="AC32" s="127"/>
      <c r="AD32" s="128"/>
      <c r="AE32" s="235"/>
      <c r="AF32" s="126"/>
      <c r="AG32" s="127"/>
      <c r="AH32" s="127"/>
      <c r="AI32" s="127"/>
      <c r="AJ32" s="128"/>
      <c r="AK32" s="84"/>
      <c r="AL32" s="105">
        <f>IF(AND(AF29="",AF32="",AF39=0,AF43="",AF46=""),Z32,AF32)</f>
        <v>0</v>
      </c>
      <c r="AM32" s="106"/>
      <c r="AN32" s="106"/>
      <c r="AO32" s="106"/>
      <c r="AP32" s="107"/>
      <c r="AQ32" s="84"/>
      <c r="AR32" s="67"/>
      <c r="AS32" s="263"/>
      <c r="AT32" s="127"/>
      <c r="AU32" s="127"/>
      <c r="AV32" s="127"/>
      <c r="AW32" s="128"/>
      <c r="AX32" s="138"/>
      <c r="AY32" s="127"/>
      <c r="AZ32" s="127"/>
      <c r="BA32" s="127"/>
      <c r="BB32" s="127"/>
      <c r="BC32" s="128"/>
      <c r="BD32" s="84"/>
      <c r="BE32" s="105">
        <f>IF(AND(AY29="",AY32="",AY39=0,AY43="",AY46=""),AS32,AY32)</f>
        <v>0</v>
      </c>
      <c r="BF32" s="106"/>
      <c r="BG32" s="106"/>
      <c r="BH32" s="106"/>
      <c r="BI32" s="107"/>
      <c r="BJ32" s="84"/>
      <c r="BL32" s="135">
        <f>IFERROR(INDEX($CB$27:$CS$50,6,MATCH(MIN($CB$51,$CH$51,$CN$51),$CB$51:$CS$51,0)),0)</f>
        <v>0</v>
      </c>
      <c r="BM32" s="106"/>
      <c r="BN32" s="106"/>
      <c r="BO32" s="106"/>
      <c r="BP32" s="107"/>
      <c r="BQ32" s="123"/>
      <c r="CB32" s="105">
        <f>$S$32</f>
        <v>0</v>
      </c>
      <c r="CC32" s="106"/>
      <c r="CD32" s="106"/>
      <c r="CE32" s="106"/>
      <c r="CF32" s="107"/>
      <c r="CG32" s="84"/>
      <c r="CH32" s="105">
        <f>$AL$32</f>
        <v>0</v>
      </c>
      <c r="CI32" s="106"/>
      <c r="CJ32" s="106"/>
      <c r="CK32" s="106"/>
      <c r="CL32" s="107"/>
      <c r="CM32" s="84"/>
      <c r="CN32" s="105">
        <f>$BE$32</f>
        <v>0</v>
      </c>
      <c r="CO32" s="106"/>
      <c r="CP32" s="106"/>
      <c r="CQ32" s="106"/>
      <c r="CR32" s="107"/>
      <c r="CS32" s="84"/>
    </row>
    <row r="33" spans="1:97" ht="17.399999999999999" customHeight="1">
      <c r="A33" s="321"/>
      <c r="B33" s="187"/>
      <c r="C33" s="212"/>
      <c r="D33" s="208" t="s">
        <v>53</v>
      </c>
      <c r="E33" s="209"/>
      <c r="F33" s="20">
        <v>3.3</v>
      </c>
      <c r="G33" s="264"/>
      <c r="H33" s="130"/>
      <c r="I33" s="130"/>
      <c r="J33" s="130"/>
      <c r="K33" s="131"/>
      <c r="L33" s="246"/>
      <c r="M33" s="129"/>
      <c r="N33" s="130"/>
      <c r="O33" s="130"/>
      <c r="P33" s="130"/>
      <c r="Q33" s="131"/>
      <c r="R33" s="246"/>
      <c r="S33" s="108"/>
      <c r="T33" s="109"/>
      <c r="U33" s="109"/>
      <c r="V33" s="109"/>
      <c r="W33" s="110"/>
      <c r="X33" s="85"/>
      <c r="Y33" s="18"/>
      <c r="Z33" s="264"/>
      <c r="AA33" s="130"/>
      <c r="AB33" s="130"/>
      <c r="AC33" s="130"/>
      <c r="AD33" s="131"/>
      <c r="AE33" s="246"/>
      <c r="AF33" s="129"/>
      <c r="AG33" s="130"/>
      <c r="AH33" s="130"/>
      <c r="AI33" s="130"/>
      <c r="AJ33" s="131"/>
      <c r="AK33" s="85"/>
      <c r="AL33" s="108"/>
      <c r="AM33" s="109"/>
      <c r="AN33" s="109"/>
      <c r="AO33" s="109"/>
      <c r="AP33" s="110"/>
      <c r="AQ33" s="85"/>
      <c r="AR33" s="67"/>
      <c r="AS33" s="264"/>
      <c r="AT33" s="130"/>
      <c r="AU33" s="130"/>
      <c r="AV33" s="130"/>
      <c r="AW33" s="131"/>
      <c r="AX33" s="139"/>
      <c r="AY33" s="130"/>
      <c r="AZ33" s="130"/>
      <c r="BA33" s="130"/>
      <c r="BB33" s="130"/>
      <c r="BC33" s="131"/>
      <c r="BD33" s="85"/>
      <c r="BE33" s="108"/>
      <c r="BF33" s="109"/>
      <c r="BG33" s="109"/>
      <c r="BH33" s="109"/>
      <c r="BI33" s="110"/>
      <c r="BJ33" s="85"/>
      <c r="BL33" s="136"/>
      <c r="BM33" s="109"/>
      <c r="BN33" s="109"/>
      <c r="BO33" s="109"/>
      <c r="BP33" s="110"/>
      <c r="BQ33" s="124"/>
      <c r="CB33" s="108"/>
      <c r="CC33" s="109"/>
      <c r="CD33" s="109"/>
      <c r="CE33" s="109"/>
      <c r="CF33" s="110"/>
      <c r="CG33" s="85"/>
      <c r="CH33" s="108"/>
      <c r="CI33" s="109"/>
      <c r="CJ33" s="109"/>
      <c r="CK33" s="109"/>
      <c r="CL33" s="110"/>
      <c r="CM33" s="85"/>
      <c r="CN33" s="108"/>
      <c r="CO33" s="109"/>
      <c r="CP33" s="109"/>
      <c r="CQ33" s="109"/>
      <c r="CR33" s="110"/>
      <c r="CS33" s="85"/>
    </row>
    <row r="34" spans="1:97" ht="17.399999999999999" customHeight="1">
      <c r="A34" s="321"/>
      <c r="B34" s="187"/>
      <c r="C34" s="212"/>
      <c r="D34" s="208" t="s">
        <v>54</v>
      </c>
      <c r="E34" s="209"/>
      <c r="F34" s="20">
        <v>2.7</v>
      </c>
      <c r="G34" s="264"/>
      <c r="H34" s="130"/>
      <c r="I34" s="130"/>
      <c r="J34" s="130"/>
      <c r="K34" s="131"/>
      <c r="L34" s="246"/>
      <c r="M34" s="129"/>
      <c r="N34" s="130"/>
      <c r="O34" s="130"/>
      <c r="P34" s="130"/>
      <c r="Q34" s="131"/>
      <c r="R34" s="246"/>
      <c r="S34" s="108"/>
      <c r="T34" s="109"/>
      <c r="U34" s="109"/>
      <c r="V34" s="109"/>
      <c r="W34" s="110"/>
      <c r="X34" s="85"/>
      <c r="Y34" s="18"/>
      <c r="Z34" s="264"/>
      <c r="AA34" s="130"/>
      <c r="AB34" s="130"/>
      <c r="AC34" s="130"/>
      <c r="AD34" s="131"/>
      <c r="AE34" s="246"/>
      <c r="AF34" s="129"/>
      <c r="AG34" s="130"/>
      <c r="AH34" s="130"/>
      <c r="AI34" s="130"/>
      <c r="AJ34" s="131"/>
      <c r="AK34" s="85"/>
      <c r="AL34" s="108"/>
      <c r="AM34" s="109"/>
      <c r="AN34" s="109"/>
      <c r="AO34" s="109"/>
      <c r="AP34" s="110"/>
      <c r="AQ34" s="85"/>
      <c r="AR34" s="67"/>
      <c r="AS34" s="264"/>
      <c r="AT34" s="130"/>
      <c r="AU34" s="130"/>
      <c r="AV34" s="130"/>
      <c r="AW34" s="131"/>
      <c r="AX34" s="139"/>
      <c r="AY34" s="130"/>
      <c r="AZ34" s="130"/>
      <c r="BA34" s="130"/>
      <c r="BB34" s="130"/>
      <c r="BC34" s="131"/>
      <c r="BD34" s="85"/>
      <c r="BE34" s="108"/>
      <c r="BF34" s="109"/>
      <c r="BG34" s="109"/>
      <c r="BH34" s="109"/>
      <c r="BI34" s="110"/>
      <c r="BJ34" s="85"/>
      <c r="BL34" s="136"/>
      <c r="BM34" s="109"/>
      <c r="BN34" s="109"/>
      <c r="BO34" s="109"/>
      <c r="BP34" s="110"/>
      <c r="BQ34" s="124"/>
      <c r="CB34" s="108"/>
      <c r="CC34" s="109"/>
      <c r="CD34" s="109"/>
      <c r="CE34" s="109"/>
      <c r="CF34" s="110"/>
      <c r="CG34" s="85"/>
      <c r="CH34" s="108"/>
      <c r="CI34" s="109"/>
      <c r="CJ34" s="109"/>
      <c r="CK34" s="109"/>
      <c r="CL34" s="110"/>
      <c r="CM34" s="85"/>
      <c r="CN34" s="108"/>
      <c r="CO34" s="109"/>
      <c r="CP34" s="109"/>
      <c r="CQ34" s="109"/>
      <c r="CR34" s="110"/>
      <c r="CS34" s="85"/>
    </row>
    <row r="35" spans="1:97" ht="17.399999999999999" customHeight="1">
      <c r="A35" s="321"/>
      <c r="B35" s="187"/>
      <c r="C35" s="212"/>
      <c r="D35" s="208" t="s">
        <v>56</v>
      </c>
      <c r="E35" s="209"/>
      <c r="F35" s="20">
        <v>2.7</v>
      </c>
      <c r="G35" s="264"/>
      <c r="H35" s="130"/>
      <c r="I35" s="130"/>
      <c r="J35" s="130"/>
      <c r="K35" s="131"/>
      <c r="L35" s="246"/>
      <c r="M35" s="129"/>
      <c r="N35" s="130"/>
      <c r="O35" s="130"/>
      <c r="P35" s="130"/>
      <c r="Q35" s="131"/>
      <c r="R35" s="246"/>
      <c r="S35" s="108"/>
      <c r="T35" s="109"/>
      <c r="U35" s="109"/>
      <c r="V35" s="109"/>
      <c r="W35" s="110"/>
      <c r="X35" s="85"/>
      <c r="Y35" s="18"/>
      <c r="Z35" s="264"/>
      <c r="AA35" s="130"/>
      <c r="AB35" s="130"/>
      <c r="AC35" s="130"/>
      <c r="AD35" s="131"/>
      <c r="AE35" s="246"/>
      <c r="AF35" s="129"/>
      <c r="AG35" s="130"/>
      <c r="AH35" s="130"/>
      <c r="AI35" s="130"/>
      <c r="AJ35" s="131"/>
      <c r="AK35" s="85"/>
      <c r="AL35" s="108"/>
      <c r="AM35" s="109"/>
      <c r="AN35" s="109"/>
      <c r="AO35" s="109"/>
      <c r="AP35" s="110"/>
      <c r="AQ35" s="85"/>
      <c r="AR35" s="67"/>
      <c r="AS35" s="264"/>
      <c r="AT35" s="130"/>
      <c r="AU35" s="130"/>
      <c r="AV35" s="130"/>
      <c r="AW35" s="131"/>
      <c r="AX35" s="139"/>
      <c r="AY35" s="130"/>
      <c r="AZ35" s="130"/>
      <c r="BA35" s="130"/>
      <c r="BB35" s="130"/>
      <c r="BC35" s="131"/>
      <c r="BD35" s="85"/>
      <c r="BE35" s="108"/>
      <c r="BF35" s="109"/>
      <c r="BG35" s="109"/>
      <c r="BH35" s="109"/>
      <c r="BI35" s="110"/>
      <c r="BJ35" s="85"/>
      <c r="BL35" s="136"/>
      <c r="BM35" s="109"/>
      <c r="BN35" s="109"/>
      <c r="BO35" s="109"/>
      <c r="BP35" s="110"/>
      <c r="BQ35" s="124"/>
      <c r="CB35" s="108"/>
      <c r="CC35" s="109"/>
      <c r="CD35" s="109"/>
      <c r="CE35" s="109"/>
      <c r="CF35" s="110"/>
      <c r="CG35" s="85"/>
      <c r="CH35" s="108"/>
      <c r="CI35" s="109"/>
      <c r="CJ35" s="109"/>
      <c r="CK35" s="109"/>
      <c r="CL35" s="110"/>
      <c r="CM35" s="85"/>
      <c r="CN35" s="108"/>
      <c r="CO35" s="109"/>
      <c r="CP35" s="109"/>
      <c r="CQ35" s="109"/>
      <c r="CR35" s="110"/>
      <c r="CS35" s="85"/>
    </row>
    <row r="36" spans="1:97" ht="17.399999999999999" customHeight="1">
      <c r="A36" s="321"/>
      <c r="B36" s="187"/>
      <c r="C36" s="212"/>
      <c r="D36" s="208" t="s">
        <v>57</v>
      </c>
      <c r="E36" s="209"/>
      <c r="F36" s="20">
        <v>2</v>
      </c>
      <c r="G36" s="264"/>
      <c r="H36" s="130"/>
      <c r="I36" s="130"/>
      <c r="J36" s="130"/>
      <c r="K36" s="131"/>
      <c r="L36" s="246"/>
      <c r="M36" s="129"/>
      <c r="N36" s="130"/>
      <c r="O36" s="130"/>
      <c r="P36" s="130"/>
      <c r="Q36" s="131"/>
      <c r="R36" s="246"/>
      <c r="S36" s="108"/>
      <c r="T36" s="109"/>
      <c r="U36" s="109"/>
      <c r="V36" s="109"/>
      <c r="W36" s="110"/>
      <c r="X36" s="85"/>
      <c r="Y36" s="18"/>
      <c r="Z36" s="264"/>
      <c r="AA36" s="130"/>
      <c r="AB36" s="130"/>
      <c r="AC36" s="130"/>
      <c r="AD36" s="131"/>
      <c r="AE36" s="246"/>
      <c r="AF36" s="129"/>
      <c r="AG36" s="130"/>
      <c r="AH36" s="130"/>
      <c r="AI36" s="130"/>
      <c r="AJ36" s="131"/>
      <c r="AK36" s="85"/>
      <c r="AL36" s="108"/>
      <c r="AM36" s="109"/>
      <c r="AN36" s="109"/>
      <c r="AO36" s="109"/>
      <c r="AP36" s="110"/>
      <c r="AQ36" s="85"/>
      <c r="AR36" s="67"/>
      <c r="AS36" s="264"/>
      <c r="AT36" s="130"/>
      <c r="AU36" s="130"/>
      <c r="AV36" s="130"/>
      <c r="AW36" s="131"/>
      <c r="AX36" s="139"/>
      <c r="AY36" s="130"/>
      <c r="AZ36" s="130"/>
      <c r="BA36" s="130"/>
      <c r="BB36" s="130"/>
      <c r="BC36" s="131"/>
      <c r="BD36" s="85"/>
      <c r="BE36" s="108"/>
      <c r="BF36" s="109"/>
      <c r="BG36" s="109"/>
      <c r="BH36" s="109"/>
      <c r="BI36" s="110"/>
      <c r="BJ36" s="85"/>
      <c r="BL36" s="136"/>
      <c r="BM36" s="109"/>
      <c r="BN36" s="109"/>
      <c r="BO36" s="109"/>
      <c r="BP36" s="110"/>
      <c r="BQ36" s="124"/>
      <c r="CB36" s="108"/>
      <c r="CC36" s="109"/>
      <c r="CD36" s="109"/>
      <c r="CE36" s="109"/>
      <c r="CF36" s="110"/>
      <c r="CG36" s="85"/>
      <c r="CH36" s="108"/>
      <c r="CI36" s="109"/>
      <c r="CJ36" s="109"/>
      <c r="CK36" s="109"/>
      <c r="CL36" s="110"/>
      <c r="CM36" s="85"/>
      <c r="CN36" s="108"/>
      <c r="CO36" s="109"/>
      <c r="CP36" s="109"/>
      <c r="CQ36" s="109"/>
      <c r="CR36" s="110"/>
      <c r="CS36" s="85"/>
    </row>
    <row r="37" spans="1:97" ht="17.399999999999999" customHeight="1">
      <c r="A37" s="321"/>
      <c r="B37" s="187"/>
      <c r="C37" s="212"/>
      <c r="D37" s="208" t="s">
        <v>58</v>
      </c>
      <c r="E37" s="209"/>
      <c r="F37" s="48">
        <v>1.3</v>
      </c>
      <c r="G37" s="264"/>
      <c r="H37" s="130"/>
      <c r="I37" s="130"/>
      <c r="J37" s="130"/>
      <c r="K37" s="131"/>
      <c r="L37" s="246"/>
      <c r="M37" s="129"/>
      <c r="N37" s="130"/>
      <c r="O37" s="130"/>
      <c r="P37" s="130"/>
      <c r="Q37" s="131"/>
      <c r="R37" s="246"/>
      <c r="S37" s="108"/>
      <c r="T37" s="109"/>
      <c r="U37" s="109"/>
      <c r="V37" s="109"/>
      <c r="W37" s="110"/>
      <c r="X37" s="85"/>
      <c r="Y37" s="18"/>
      <c r="Z37" s="264"/>
      <c r="AA37" s="130"/>
      <c r="AB37" s="130"/>
      <c r="AC37" s="130"/>
      <c r="AD37" s="131"/>
      <c r="AE37" s="246"/>
      <c r="AF37" s="129"/>
      <c r="AG37" s="130"/>
      <c r="AH37" s="130"/>
      <c r="AI37" s="130"/>
      <c r="AJ37" s="131"/>
      <c r="AK37" s="85"/>
      <c r="AL37" s="108"/>
      <c r="AM37" s="109"/>
      <c r="AN37" s="109"/>
      <c r="AO37" s="109"/>
      <c r="AP37" s="110"/>
      <c r="AQ37" s="85"/>
      <c r="AR37" s="67"/>
      <c r="AS37" s="264"/>
      <c r="AT37" s="130"/>
      <c r="AU37" s="130"/>
      <c r="AV37" s="130"/>
      <c r="AW37" s="131"/>
      <c r="AX37" s="139"/>
      <c r="AY37" s="130"/>
      <c r="AZ37" s="130"/>
      <c r="BA37" s="130"/>
      <c r="BB37" s="130"/>
      <c r="BC37" s="131"/>
      <c r="BD37" s="85"/>
      <c r="BE37" s="108"/>
      <c r="BF37" s="109"/>
      <c r="BG37" s="109"/>
      <c r="BH37" s="109"/>
      <c r="BI37" s="110"/>
      <c r="BJ37" s="85"/>
      <c r="BL37" s="136"/>
      <c r="BM37" s="109"/>
      <c r="BN37" s="109"/>
      <c r="BO37" s="109"/>
      <c r="BP37" s="110"/>
      <c r="BQ37" s="124"/>
      <c r="CB37" s="108"/>
      <c r="CC37" s="109"/>
      <c r="CD37" s="109"/>
      <c r="CE37" s="109"/>
      <c r="CF37" s="110"/>
      <c r="CG37" s="85"/>
      <c r="CH37" s="108"/>
      <c r="CI37" s="109"/>
      <c r="CJ37" s="109"/>
      <c r="CK37" s="109"/>
      <c r="CL37" s="110"/>
      <c r="CM37" s="85"/>
      <c r="CN37" s="108"/>
      <c r="CO37" s="109"/>
      <c r="CP37" s="109"/>
      <c r="CQ37" s="109"/>
      <c r="CR37" s="110"/>
      <c r="CS37" s="85"/>
    </row>
    <row r="38" spans="1:97" ht="17.399999999999999" customHeight="1">
      <c r="A38" s="321"/>
      <c r="B38" s="187"/>
      <c r="C38" s="168"/>
      <c r="D38" s="210" t="s">
        <v>55</v>
      </c>
      <c r="E38" s="211"/>
      <c r="F38" s="21">
        <v>0</v>
      </c>
      <c r="G38" s="265"/>
      <c r="H38" s="266"/>
      <c r="I38" s="266"/>
      <c r="J38" s="266"/>
      <c r="K38" s="267"/>
      <c r="L38" s="236"/>
      <c r="M38" s="268"/>
      <c r="N38" s="266"/>
      <c r="O38" s="266"/>
      <c r="P38" s="266"/>
      <c r="Q38" s="267"/>
      <c r="R38" s="236"/>
      <c r="S38" s="111"/>
      <c r="T38" s="112"/>
      <c r="U38" s="112"/>
      <c r="V38" s="112"/>
      <c r="W38" s="113"/>
      <c r="X38" s="86"/>
      <c r="Y38" s="18"/>
      <c r="Z38" s="265"/>
      <c r="AA38" s="266"/>
      <c r="AB38" s="266"/>
      <c r="AC38" s="266"/>
      <c r="AD38" s="267"/>
      <c r="AE38" s="236"/>
      <c r="AF38" s="268"/>
      <c r="AG38" s="266"/>
      <c r="AH38" s="266"/>
      <c r="AI38" s="266"/>
      <c r="AJ38" s="267"/>
      <c r="AK38" s="86"/>
      <c r="AL38" s="111"/>
      <c r="AM38" s="112"/>
      <c r="AN38" s="112"/>
      <c r="AO38" s="112"/>
      <c r="AP38" s="113"/>
      <c r="AQ38" s="86"/>
      <c r="AR38" s="67"/>
      <c r="AS38" s="265"/>
      <c r="AT38" s="266"/>
      <c r="AU38" s="266"/>
      <c r="AV38" s="266"/>
      <c r="AW38" s="267"/>
      <c r="AX38" s="140"/>
      <c r="AY38" s="266"/>
      <c r="AZ38" s="266"/>
      <c r="BA38" s="266"/>
      <c r="BB38" s="266"/>
      <c r="BC38" s="267"/>
      <c r="BD38" s="86"/>
      <c r="BE38" s="111"/>
      <c r="BF38" s="112"/>
      <c r="BG38" s="112"/>
      <c r="BH38" s="112"/>
      <c r="BI38" s="113"/>
      <c r="BJ38" s="86"/>
      <c r="BL38" s="137"/>
      <c r="BM38" s="112"/>
      <c r="BN38" s="112"/>
      <c r="BO38" s="112"/>
      <c r="BP38" s="113"/>
      <c r="BQ38" s="125"/>
      <c r="CB38" s="111"/>
      <c r="CC38" s="112"/>
      <c r="CD38" s="112"/>
      <c r="CE38" s="112"/>
      <c r="CF38" s="113"/>
      <c r="CG38" s="86"/>
      <c r="CH38" s="111"/>
      <c r="CI38" s="112"/>
      <c r="CJ38" s="112"/>
      <c r="CK38" s="112"/>
      <c r="CL38" s="113"/>
      <c r="CM38" s="86"/>
      <c r="CN38" s="111"/>
      <c r="CO38" s="112"/>
      <c r="CP38" s="112"/>
      <c r="CQ38" s="112"/>
      <c r="CR38" s="113"/>
      <c r="CS38" s="86"/>
    </row>
    <row r="39" spans="1:97" ht="17.399999999999999" customHeight="1">
      <c r="A39" s="321"/>
      <c r="B39" s="187"/>
      <c r="C39" s="285" t="s">
        <v>91</v>
      </c>
      <c r="D39" s="169" t="s">
        <v>44</v>
      </c>
      <c r="E39" s="170"/>
      <c r="F39" s="19">
        <v>6</v>
      </c>
      <c r="G39" s="135">
        <f>IF(ROUND(6*(ROUND(SUM(I39:K42)/3,1)-65)/20,1)&gt;=6,6,IF(ROUND(6*(ROUND(SUM(I39:K42)/3,1)-65)/20,1)&lt;=0,0,ROUND(ROUND(6*(ROUND(SUM(I39:K42)/3,1)-65)/20,10),1)))</f>
        <v>0</v>
      </c>
      <c r="H39" s="120" t="s">
        <v>43</v>
      </c>
      <c r="I39" s="141"/>
      <c r="J39" s="141"/>
      <c r="K39" s="144"/>
      <c r="L39" s="235"/>
      <c r="M39" s="260">
        <f>IF(ROUND(6*(ROUND(SUM(O39:Q42)/3,1)-65)/20,1)&gt;=6,6,IF(ROUND(6*(ROUND(SUM(O39:Q42)/3,1)-65)/20,1)&lt;=0,0,ROUND(ROUND(6*(ROUND(SUM(O39:Q42)/3,1)-65)/20,10),1)))</f>
        <v>0</v>
      </c>
      <c r="N39" s="120" t="s">
        <v>43</v>
      </c>
      <c r="O39" s="141"/>
      <c r="P39" s="141"/>
      <c r="Q39" s="144"/>
      <c r="R39" s="235"/>
      <c r="S39" s="147">
        <f>IF(AND(M29="",M32="",O39="",P39="",Q39="",M43="",M46=""),G39,M39)</f>
        <v>0</v>
      </c>
      <c r="T39" s="120" t="s">
        <v>43</v>
      </c>
      <c r="U39" s="114">
        <f>IF(AND(M29="",M32="",O39="",P39="",Q39="",M43="",M46=""),I39,O39)</f>
        <v>0</v>
      </c>
      <c r="V39" s="114">
        <f>IF(AND(M29="",M32="",O39="",P39="",Q39="",M43="",M46=""),J39,P39)</f>
        <v>0</v>
      </c>
      <c r="W39" s="117">
        <f>IF(AND(M29="",M32="",O39="",P39="",Q39="",M43="",M46=""),K39,Q39)</f>
        <v>0</v>
      </c>
      <c r="X39" s="84"/>
      <c r="Y39" s="18"/>
      <c r="Z39" s="135">
        <f>IF(ROUND(6*(ROUND(SUM(AB39:AD42)/3,1)-65)/20,1)&gt;=6,6,IF(ROUND(6*(ROUND(SUM(AB39:AD42)/3,1)-65)/20,1)&lt;=0,0,ROUND(ROUND(6*(ROUND(SUM(AB39:AD42)/3,1)-65)/20,10),1)))</f>
        <v>0</v>
      </c>
      <c r="AA39" s="120" t="s">
        <v>43</v>
      </c>
      <c r="AB39" s="141"/>
      <c r="AC39" s="141"/>
      <c r="AD39" s="144"/>
      <c r="AE39" s="235"/>
      <c r="AF39" s="257">
        <f>IF(ROUND(6*(ROUND(SUM(AH39:AJ42)/3,1)-65)/20,1)&gt;=6,6,IF(ROUND(6*(ROUND(SUM(AH39:AJ42)/3,1)-65)/20,1)&lt;=0,0,ROUND(ROUND(6*(ROUND(SUM(AH39:AJ42)/3,1)-65)/20,10),1)))</f>
        <v>0</v>
      </c>
      <c r="AG39" s="120" t="s">
        <v>43</v>
      </c>
      <c r="AH39" s="141"/>
      <c r="AI39" s="141"/>
      <c r="AJ39" s="144"/>
      <c r="AK39" s="84"/>
      <c r="AL39" s="147">
        <f>IF(AND(AF29="",AF32="",AH39="",AI39="",AJ39="",AF43="",AF46=""),Z39,AF39)</f>
        <v>0</v>
      </c>
      <c r="AM39" s="120" t="s">
        <v>43</v>
      </c>
      <c r="AN39" s="114">
        <f>IF(AND(AF29="",AF32="",AH39="",AI39="",AJ39="",AF43="",AF46=""),AB39,AH39)</f>
        <v>0</v>
      </c>
      <c r="AO39" s="114">
        <f>IF(AND(AF29="",AF32="",AH39="",AI39="",AJ39="",AF43="",AF46=""),AC39,AI39)</f>
        <v>0</v>
      </c>
      <c r="AP39" s="117">
        <f>IF(AND(AF29="",AF32="",AH39="",AI39="",AJ39="",AF43="",AF46=""),AD39,AJ39)</f>
        <v>0</v>
      </c>
      <c r="AQ39" s="84"/>
      <c r="AR39" s="67"/>
      <c r="AS39" s="135">
        <f>IF(ROUND(6*(ROUND(SUM(AU39:AW42)/3,1)-65)/20,1)&gt;=6,6,IF(ROUND(6*(ROUND(SUM(AU39:AW42)/3,1)-65)/20,1)&lt;=0,0,ROUND(ROUND(6*(ROUND(SUM(AU39:AW42)/3,1)-65)/20,10),1)))</f>
        <v>0</v>
      </c>
      <c r="AT39" s="120" t="s">
        <v>43</v>
      </c>
      <c r="AU39" s="141"/>
      <c r="AV39" s="141"/>
      <c r="AW39" s="144"/>
      <c r="AX39" s="138"/>
      <c r="AY39" s="106">
        <f>IF(ROUND(6*(ROUND(SUM(BA39:BC42)/3,1)-65)/20,1)&gt;=6,6,IF(ROUND(6*(ROUND(SUM(BA39:BC42)/3,1)-65)/20,1)&lt;=0,0,ROUND(ROUND(6*(ROUND(SUM(BA39:BC42)/3,1)-65)/20,10),1)))</f>
        <v>0</v>
      </c>
      <c r="AZ39" s="120" t="s">
        <v>43</v>
      </c>
      <c r="BA39" s="141"/>
      <c r="BB39" s="141"/>
      <c r="BC39" s="144"/>
      <c r="BD39" s="84"/>
      <c r="BE39" s="147">
        <f>IF(AND(AY29="",AY32="",BA39="",BB39="",BC39="",AY43="",AY46=""),AS39,AY39)</f>
        <v>0</v>
      </c>
      <c r="BF39" s="120" t="s">
        <v>43</v>
      </c>
      <c r="BG39" s="114">
        <f>IF(AND(AY29="",AY32="",BA39="",BB39="",BC39="",AY43="",AY46=""),AU39,BA39)</f>
        <v>0</v>
      </c>
      <c r="BH39" s="114">
        <f>IF(AND(AY29="",AY32="",BA39="",BB39="",BC39="",AY43="",AY46=""),AV39,BB39)</f>
        <v>0</v>
      </c>
      <c r="BI39" s="117">
        <f>IF(AND(AY29="",AY32="",BA39="",BB39="",BC39="",AY43="",AY46=""),AW39,BC39)</f>
        <v>0</v>
      </c>
      <c r="BJ39" s="84"/>
      <c r="BL39" s="135">
        <f>IFERROR(INDEX($CB$27:$CS$50,13,MATCH(MIN($CB$51,$CH$51,$CN$51),$CB$51:$CS$51,0)),0)</f>
        <v>0</v>
      </c>
      <c r="BM39" s="120" t="s">
        <v>43</v>
      </c>
      <c r="BN39" s="114">
        <f>IFERROR(INDEX($CB$27:$CS$50,13,MATCH(MIN($CB$51,$CH$51,$CN$51),$CB$51:$CS$51,0)+2),0)</f>
        <v>0</v>
      </c>
      <c r="BO39" s="114">
        <f>IFERROR(INDEX($CB$27:$CS$50,13,MATCH(MIN($CB$51,$CH$51,$CN$51),$CB$51:$CS$51,0)+3),0)</f>
        <v>0</v>
      </c>
      <c r="BP39" s="117">
        <f>IFERROR(INDEX($CB$27:$CS$50,13,MATCH(MIN($CB$51,$CH$51,$CN$51),$CB$51:$CS$51,0)+4),0)</f>
        <v>0</v>
      </c>
      <c r="BQ39" s="123"/>
      <c r="CB39" s="105">
        <f>$S$39</f>
        <v>0</v>
      </c>
      <c r="CC39" s="120" t="s">
        <v>43</v>
      </c>
      <c r="CD39" s="114">
        <f>$U$39</f>
        <v>0</v>
      </c>
      <c r="CE39" s="114">
        <f>$V$39</f>
        <v>0</v>
      </c>
      <c r="CF39" s="117">
        <f>$W$39</f>
        <v>0</v>
      </c>
      <c r="CG39" s="84"/>
      <c r="CH39" s="105">
        <f>$AL$39</f>
        <v>0</v>
      </c>
      <c r="CI39" s="120" t="s">
        <v>43</v>
      </c>
      <c r="CJ39" s="114">
        <f>$AN$39</f>
        <v>0</v>
      </c>
      <c r="CK39" s="114">
        <f>$AO$39</f>
        <v>0</v>
      </c>
      <c r="CL39" s="117">
        <f>$AP$39</f>
        <v>0</v>
      </c>
      <c r="CM39" s="84"/>
      <c r="CN39" s="105">
        <f>$BE$39</f>
        <v>0</v>
      </c>
      <c r="CO39" s="120" t="s">
        <v>43</v>
      </c>
      <c r="CP39" s="114">
        <f>IFERROR(INDEX($AS$28:$BD$50,12,MATCH(MIN($AS$51,$AY$51),$AS$51:$BD$51,0)+2),0)</f>
        <v>0</v>
      </c>
      <c r="CQ39" s="114">
        <f>IFERROR(INDEX($AS$28:$BD$50,12,MATCH(MIN($AS$51,$AY$51),$AS$51:$BD$51,0)+3),0)</f>
        <v>0</v>
      </c>
      <c r="CR39" s="117">
        <f>IFERROR(INDEX($AS$28:$BD$50,12,MATCH(MIN($AS$51,$AY$51),$AS$51:$BD$51,0)+4),0)</f>
        <v>0</v>
      </c>
      <c r="CS39" s="84"/>
    </row>
    <row r="40" spans="1:97" ht="17.399999999999999" customHeight="1">
      <c r="A40" s="321"/>
      <c r="B40" s="187"/>
      <c r="C40" s="285"/>
      <c r="D40" s="253" t="s">
        <v>49</v>
      </c>
      <c r="E40" s="254"/>
      <c r="F40" s="255" t="s">
        <v>48</v>
      </c>
      <c r="G40" s="136"/>
      <c r="H40" s="121"/>
      <c r="I40" s="142"/>
      <c r="J40" s="142"/>
      <c r="K40" s="145"/>
      <c r="L40" s="246"/>
      <c r="M40" s="261"/>
      <c r="N40" s="121"/>
      <c r="O40" s="142"/>
      <c r="P40" s="142"/>
      <c r="Q40" s="145"/>
      <c r="R40" s="246"/>
      <c r="S40" s="148"/>
      <c r="T40" s="121"/>
      <c r="U40" s="115"/>
      <c r="V40" s="115"/>
      <c r="W40" s="118"/>
      <c r="X40" s="85"/>
      <c r="Y40" s="18"/>
      <c r="Z40" s="136"/>
      <c r="AA40" s="121"/>
      <c r="AB40" s="142"/>
      <c r="AC40" s="142"/>
      <c r="AD40" s="145"/>
      <c r="AE40" s="246"/>
      <c r="AF40" s="258"/>
      <c r="AG40" s="121"/>
      <c r="AH40" s="142"/>
      <c r="AI40" s="142"/>
      <c r="AJ40" s="145"/>
      <c r="AK40" s="85"/>
      <c r="AL40" s="148"/>
      <c r="AM40" s="121"/>
      <c r="AN40" s="115"/>
      <c r="AO40" s="115"/>
      <c r="AP40" s="118"/>
      <c r="AQ40" s="85"/>
      <c r="AR40" s="67"/>
      <c r="AS40" s="136"/>
      <c r="AT40" s="121"/>
      <c r="AU40" s="142"/>
      <c r="AV40" s="142"/>
      <c r="AW40" s="145"/>
      <c r="AX40" s="139"/>
      <c r="AY40" s="109"/>
      <c r="AZ40" s="121"/>
      <c r="BA40" s="142"/>
      <c r="BB40" s="142"/>
      <c r="BC40" s="145"/>
      <c r="BD40" s="85"/>
      <c r="BE40" s="148"/>
      <c r="BF40" s="121"/>
      <c r="BG40" s="115"/>
      <c r="BH40" s="115"/>
      <c r="BI40" s="118"/>
      <c r="BJ40" s="85"/>
      <c r="BL40" s="136"/>
      <c r="BM40" s="121"/>
      <c r="BN40" s="115"/>
      <c r="BO40" s="115"/>
      <c r="BP40" s="118"/>
      <c r="BQ40" s="124"/>
      <c r="CB40" s="108"/>
      <c r="CC40" s="121"/>
      <c r="CD40" s="115"/>
      <c r="CE40" s="115"/>
      <c r="CF40" s="118"/>
      <c r="CG40" s="85"/>
      <c r="CH40" s="108"/>
      <c r="CI40" s="121"/>
      <c r="CJ40" s="115"/>
      <c r="CK40" s="115"/>
      <c r="CL40" s="118"/>
      <c r="CM40" s="85"/>
      <c r="CN40" s="108"/>
      <c r="CO40" s="121"/>
      <c r="CP40" s="115"/>
      <c r="CQ40" s="115"/>
      <c r="CR40" s="118"/>
      <c r="CS40" s="85"/>
    </row>
    <row r="41" spans="1:97" ht="17.399999999999999" customHeight="1">
      <c r="A41" s="321"/>
      <c r="B41" s="187"/>
      <c r="C41" s="285"/>
      <c r="D41" s="206" t="s">
        <v>69</v>
      </c>
      <c r="E41" s="207"/>
      <c r="F41" s="256"/>
      <c r="G41" s="136"/>
      <c r="H41" s="121"/>
      <c r="I41" s="142"/>
      <c r="J41" s="142"/>
      <c r="K41" s="145"/>
      <c r="L41" s="246"/>
      <c r="M41" s="261"/>
      <c r="N41" s="121"/>
      <c r="O41" s="142"/>
      <c r="P41" s="142"/>
      <c r="Q41" s="145"/>
      <c r="R41" s="246"/>
      <c r="S41" s="148"/>
      <c r="T41" s="121"/>
      <c r="U41" s="115"/>
      <c r="V41" s="115"/>
      <c r="W41" s="118"/>
      <c r="X41" s="85"/>
      <c r="Y41" s="18"/>
      <c r="Z41" s="136"/>
      <c r="AA41" s="121"/>
      <c r="AB41" s="142"/>
      <c r="AC41" s="142"/>
      <c r="AD41" s="145"/>
      <c r="AE41" s="246"/>
      <c r="AF41" s="258"/>
      <c r="AG41" s="121"/>
      <c r="AH41" s="142"/>
      <c r="AI41" s="142"/>
      <c r="AJ41" s="145"/>
      <c r="AK41" s="85"/>
      <c r="AL41" s="148"/>
      <c r="AM41" s="121"/>
      <c r="AN41" s="115"/>
      <c r="AO41" s="115"/>
      <c r="AP41" s="118"/>
      <c r="AQ41" s="85"/>
      <c r="AR41" s="67"/>
      <c r="AS41" s="136"/>
      <c r="AT41" s="121"/>
      <c r="AU41" s="142"/>
      <c r="AV41" s="142"/>
      <c r="AW41" s="145"/>
      <c r="AX41" s="139"/>
      <c r="AY41" s="109"/>
      <c r="AZ41" s="121"/>
      <c r="BA41" s="142"/>
      <c r="BB41" s="142"/>
      <c r="BC41" s="145"/>
      <c r="BD41" s="85"/>
      <c r="BE41" s="148"/>
      <c r="BF41" s="121"/>
      <c r="BG41" s="115"/>
      <c r="BH41" s="115"/>
      <c r="BI41" s="118"/>
      <c r="BJ41" s="85"/>
      <c r="BL41" s="136"/>
      <c r="BM41" s="121"/>
      <c r="BN41" s="115"/>
      <c r="BO41" s="115"/>
      <c r="BP41" s="118"/>
      <c r="BQ41" s="124"/>
      <c r="CB41" s="108"/>
      <c r="CC41" s="121"/>
      <c r="CD41" s="115"/>
      <c r="CE41" s="115"/>
      <c r="CF41" s="118"/>
      <c r="CG41" s="85"/>
      <c r="CH41" s="108"/>
      <c r="CI41" s="121"/>
      <c r="CJ41" s="115"/>
      <c r="CK41" s="115"/>
      <c r="CL41" s="118"/>
      <c r="CM41" s="85"/>
      <c r="CN41" s="108"/>
      <c r="CO41" s="121"/>
      <c r="CP41" s="115"/>
      <c r="CQ41" s="115"/>
      <c r="CR41" s="118"/>
      <c r="CS41" s="85"/>
    </row>
    <row r="42" spans="1:97" ht="17.399999999999999" customHeight="1">
      <c r="A42" s="321"/>
      <c r="B42" s="187"/>
      <c r="C42" s="285"/>
      <c r="D42" s="171" t="s">
        <v>50</v>
      </c>
      <c r="E42" s="172"/>
      <c r="F42" s="22">
        <v>0</v>
      </c>
      <c r="G42" s="137"/>
      <c r="H42" s="122"/>
      <c r="I42" s="143"/>
      <c r="J42" s="143"/>
      <c r="K42" s="146"/>
      <c r="L42" s="236"/>
      <c r="M42" s="262"/>
      <c r="N42" s="122"/>
      <c r="O42" s="143"/>
      <c r="P42" s="143"/>
      <c r="Q42" s="146"/>
      <c r="R42" s="236"/>
      <c r="S42" s="149"/>
      <c r="T42" s="122"/>
      <c r="U42" s="116"/>
      <c r="V42" s="116"/>
      <c r="W42" s="119"/>
      <c r="X42" s="86"/>
      <c r="Y42" s="18"/>
      <c r="Z42" s="137"/>
      <c r="AA42" s="122"/>
      <c r="AB42" s="143"/>
      <c r="AC42" s="143"/>
      <c r="AD42" s="146"/>
      <c r="AE42" s="236"/>
      <c r="AF42" s="259"/>
      <c r="AG42" s="122"/>
      <c r="AH42" s="143"/>
      <c r="AI42" s="143"/>
      <c r="AJ42" s="146"/>
      <c r="AK42" s="86"/>
      <c r="AL42" s="149"/>
      <c r="AM42" s="122"/>
      <c r="AN42" s="116"/>
      <c r="AO42" s="116"/>
      <c r="AP42" s="119"/>
      <c r="AQ42" s="86"/>
      <c r="AR42" s="67"/>
      <c r="AS42" s="137"/>
      <c r="AT42" s="122"/>
      <c r="AU42" s="143"/>
      <c r="AV42" s="143"/>
      <c r="AW42" s="146"/>
      <c r="AX42" s="140"/>
      <c r="AY42" s="112"/>
      <c r="AZ42" s="122"/>
      <c r="BA42" s="143"/>
      <c r="BB42" s="143"/>
      <c r="BC42" s="146"/>
      <c r="BD42" s="86"/>
      <c r="BE42" s="149"/>
      <c r="BF42" s="122"/>
      <c r="BG42" s="116"/>
      <c r="BH42" s="116"/>
      <c r="BI42" s="119"/>
      <c r="BJ42" s="86"/>
      <c r="BL42" s="137"/>
      <c r="BM42" s="122"/>
      <c r="BN42" s="116"/>
      <c r="BO42" s="116"/>
      <c r="BP42" s="119"/>
      <c r="BQ42" s="125"/>
      <c r="CB42" s="111"/>
      <c r="CC42" s="122"/>
      <c r="CD42" s="116"/>
      <c r="CE42" s="116"/>
      <c r="CF42" s="119"/>
      <c r="CG42" s="86"/>
      <c r="CH42" s="111"/>
      <c r="CI42" s="122"/>
      <c r="CJ42" s="116"/>
      <c r="CK42" s="116"/>
      <c r="CL42" s="119"/>
      <c r="CM42" s="86"/>
      <c r="CN42" s="111"/>
      <c r="CO42" s="122"/>
      <c r="CP42" s="116"/>
      <c r="CQ42" s="116"/>
      <c r="CR42" s="119"/>
      <c r="CS42" s="86"/>
    </row>
    <row r="43" spans="1:97" ht="17.399999999999999" customHeight="1">
      <c r="A43" s="321"/>
      <c r="B43" s="187"/>
      <c r="C43" s="212" t="s">
        <v>92</v>
      </c>
      <c r="D43" s="169" t="s">
        <v>26</v>
      </c>
      <c r="E43" s="170"/>
      <c r="F43" s="19">
        <v>1</v>
      </c>
      <c r="G43" s="230"/>
      <c r="H43" s="231"/>
      <c r="I43" s="231"/>
      <c r="J43" s="231"/>
      <c r="K43" s="232"/>
      <c r="L43" s="235"/>
      <c r="M43" s="247"/>
      <c r="N43" s="231"/>
      <c r="O43" s="231"/>
      <c r="P43" s="231"/>
      <c r="Q43" s="232"/>
      <c r="R43" s="84"/>
      <c r="S43" s="87">
        <f>IF(AND(M29="",M32="",M39=0,M43="",M46=""),G43,M43)</f>
        <v>0</v>
      </c>
      <c r="T43" s="88"/>
      <c r="U43" s="88"/>
      <c r="V43" s="88"/>
      <c r="W43" s="89"/>
      <c r="X43" s="84"/>
      <c r="Y43" s="18"/>
      <c r="Z43" s="230"/>
      <c r="AA43" s="231"/>
      <c r="AB43" s="231"/>
      <c r="AC43" s="231"/>
      <c r="AD43" s="232"/>
      <c r="AE43" s="235"/>
      <c r="AF43" s="247"/>
      <c r="AG43" s="231"/>
      <c r="AH43" s="231"/>
      <c r="AI43" s="231"/>
      <c r="AJ43" s="232"/>
      <c r="AK43" s="84"/>
      <c r="AL43" s="87">
        <f>IF(AND(AF29="",AF32="",AF39=0,AF43="",AF46=""),Z43,AF43)</f>
        <v>0</v>
      </c>
      <c r="AM43" s="88"/>
      <c r="AN43" s="88"/>
      <c r="AO43" s="88"/>
      <c r="AP43" s="89"/>
      <c r="AQ43" s="84"/>
      <c r="AR43" s="67"/>
      <c r="AS43" s="230"/>
      <c r="AT43" s="231"/>
      <c r="AU43" s="231"/>
      <c r="AV43" s="231"/>
      <c r="AW43" s="232"/>
      <c r="AX43" s="138"/>
      <c r="AY43" s="231"/>
      <c r="AZ43" s="231"/>
      <c r="BA43" s="231"/>
      <c r="BB43" s="231"/>
      <c r="BC43" s="232"/>
      <c r="BD43" s="84"/>
      <c r="BE43" s="87">
        <f>IF(AND(AY29="",AY32="",AY39=0,AY43="",AY46=""),AS43,AY43)</f>
        <v>0</v>
      </c>
      <c r="BF43" s="88"/>
      <c r="BG43" s="88"/>
      <c r="BH43" s="88"/>
      <c r="BI43" s="89"/>
      <c r="BJ43" s="84"/>
      <c r="BL43" s="243">
        <f>IFERROR(INDEX($CB$27:$CS$50,17,MATCH(MIN($CB$51,$CH$51,$CN$51),$CB$51:$CS$51,0)),0)</f>
        <v>0</v>
      </c>
      <c r="BM43" s="88"/>
      <c r="BN43" s="88"/>
      <c r="BO43" s="88"/>
      <c r="BP43" s="89"/>
      <c r="BQ43" s="123"/>
      <c r="CB43" s="87">
        <f>$S$43</f>
        <v>0</v>
      </c>
      <c r="CC43" s="88"/>
      <c r="CD43" s="88"/>
      <c r="CE43" s="88"/>
      <c r="CF43" s="89"/>
      <c r="CG43" s="84"/>
      <c r="CH43" s="87">
        <f>$AL$43</f>
        <v>0</v>
      </c>
      <c r="CI43" s="88"/>
      <c r="CJ43" s="88"/>
      <c r="CK43" s="88"/>
      <c r="CL43" s="89"/>
      <c r="CM43" s="84"/>
      <c r="CN43" s="87">
        <f>$BE$43</f>
        <v>0</v>
      </c>
      <c r="CO43" s="88"/>
      <c r="CP43" s="88"/>
      <c r="CQ43" s="88"/>
      <c r="CR43" s="89"/>
      <c r="CS43" s="84"/>
    </row>
    <row r="44" spans="1:97" ht="17.399999999999999" customHeight="1">
      <c r="A44" s="321"/>
      <c r="B44" s="187"/>
      <c r="C44" s="212"/>
      <c r="D44" s="251" t="s">
        <v>27</v>
      </c>
      <c r="E44" s="252"/>
      <c r="F44" s="24">
        <v>0.5</v>
      </c>
      <c r="G44" s="245"/>
      <c r="H44" s="240"/>
      <c r="I44" s="240"/>
      <c r="J44" s="240"/>
      <c r="K44" s="219"/>
      <c r="L44" s="246"/>
      <c r="M44" s="248"/>
      <c r="N44" s="240"/>
      <c r="O44" s="240"/>
      <c r="P44" s="240"/>
      <c r="Q44" s="219"/>
      <c r="R44" s="85"/>
      <c r="S44" s="90"/>
      <c r="T44" s="91"/>
      <c r="U44" s="91"/>
      <c r="V44" s="91"/>
      <c r="W44" s="92"/>
      <c r="X44" s="85"/>
      <c r="Y44" s="18"/>
      <c r="Z44" s="245"/>
      <c r="AA44" s="240"/>
      <c r="AB44" s="240"/>
      <c r="AC44" s="240"/>
      <c r="AD44" s="219"/>
      <c r="AE44" s="246"/>
      <c r="AF44" s="248"/>
      <c r="AG44" s="240"/>
      <c r="AH44" s="240"/>
      <c r="AI44" s="240"/>
      <c r="AJ44" s="219"/>
      <c r="AK44" s="85"/>
      <c r="AL44" s="90"/>
      <c r="AM44" s="91"/>
      <c r="AN44" s="91"/>
      <c r="AO44" s="91"/>
      <c r="AP44" s="92"/>
      <c r="AQ44" s="85"/>
      <c r="AR44" s="67"/>
      <c r="AS44" s="245"/>
      <c r="AT44" s="240"/>
      <c r="AU44" s="240"/>
      <c r="AV44" s="240"/>
      <c r="AW44" s="219"/>
      <c r="AX44" s="139"/>
      <c r="AY44" s="240"/>
      <c r="AZ44" s="240"/>
      <c r="BA44" s="240"/>
      <c r="BB44" s="240"/>
      <c r="BC44" s="219"/>
      <c r="BD44" s="85"/>
      <c r="BE44" s="90"/>
      <c r="BF44" s="91"/>
      <c r="BG44" s="91"/>
      <c r="BH44" s="91"/>
      <c r="BI44" s="92"/>
      <c r="BJ44" s="85"/>
      <c r="BL44" s="250"/>
      <c r="BM44" s="91"/>
      <c r="BN44" s="91"/>
      <c r="BO44" s="91"/>
      <c r="BP44" s="92"/>
      <c r="BQ44" s="124"/>
      <c r="CB44" s="90"/>
      <c r="CC44" s="91"/>
      <c r="CD44" s="91"/>
      <c r="CE44" s="91"/>
      <c r="CF44" s="92"/>
      <c r="CG44" s="85"/>
      <c r="CH44" s="90"/>
      <c r="CI44" s="91"/>
      <c r="CJ44" s="91"/>
      <c r="CK44" s="91"/>
      <c r="CL44" s="92"/>
      <c r="CM44" s="85"/>
      <c r="CN44" s="90"/>
      <c r="CO44" s="91"/>
      <c r="CP44" s="91"/>
      <c r="CQ44" s="91"/>
      <c r="CR44" s="92"/>
      <c r="CS44" s="85"/>
    </row>
    <row r="45" spans="1:97" ht="17.399999999999999" customHeight="1">
      <c r="A45" s="321"/>
      <c r="B45" s="187"/>
      <c r="C45" s="168"/>
      <c r="D45" s="210" t="s">
        <v>28</v>
      </c>
      <c r="E45" s="211"/>
      <c r="F45" s="21">
        <v>0</v>
      </c>
      <c r="G45" s="233"/>
      <c r="H45" s="234"/>
      <c r="I45" s="234"/>
      <c r="J45" s="234"/>
      <c r="K45" s="221"/>
      <c r="L45" s="236"/>
      <c r="M45" s="249"/>
      <c r="N45" s="234"/>
      <c r="O45" s="234"/>
      <c r="P45" s="234"/>
      <c r="Q45" s="221"/>
      <c r="R45" s="86"/>
      <c r="S45" s="93"/>
      <c r="T45" s="94"/>
      <c r="U45" s="94"/>
      <c r="V45" s="94"/>
      <c r="W45" s="95"/>
      <c r="X45" s="86"/>
      <c r="Y45" s="18"/>
      <c r="Z45" s="233"/>
      <c r="AA45" s="234"/>
      <c r="AB45" s="234"/>
      <c r="AC45" s="234"/>
      <c r="AD45" s="221"/>
      <c r="AE45" s="236"/>
      <c r="AF45" s="249"/>
      <c r="AG45" s="234"/>
      <c r="AH45" s="234"/>
      <c r="AI45" s="234"/>
      <c r="AJ45" s="221"/>
      <c r="AK45" s="86"/>
      <c r="AL45" s="93"/>
      <c r="AM45" s="94"/>
      <c r="AN45" s="94"/>
      <c r="AO45" s="94"/>
      <c r="AP45" s="95"/>
      <c r="AQ45" s="86"/>
      <c r="AR45" s="67"/>
      <c r="AS45" s="233"/>
      <c r="AT45" s="234"/>
      <c r="AU45" s="234"/>
      <c r="AV45" s="234"/>
      <c r="AW45" s="221"/>
      <c r="AX45" s="140"/>
      <c r="AY45" s="234"/>
      <c r="AZ45" s="234"/>
      <c r="BA45" s="234"/>
      <c r="BB45" s="234"/>
      <c r="BC45" s="221"/>
      <c r="BD45" s="86"/>
      <c r="BE45" s="93"/>
      <c r="BF45" s="94"/>
      <c r="BG45" s="94"/>
      <c r="BH45" s="94"/>
      <c r="BI45" s="95"/>
      <c r="BJ45" s="86"/>
      <c r="BL45" s="244"/>
      <c r="BM45" s="94"/>
      <c r="BN45" s="94"/>
      <c r="BO45" s="94"/>
      <c r="BP45" s="95"/>
      <c r="BQ45" s="125"/>
      <c r="CB45" s="93"/>
      <c r="CC45" s="94"/>
      <c r="CD45" s="94"/>
      <c r="CE45" s="94"/>
      <c r="CF45" s="95"/>
      <c r="CG45" s="86"/>
      <c r="CH45" s="93"/>
      <c r="CI45" s="94"/>
      <c r="CJ45" s="94"/>
      <c r="CK45" s="94"/>
      <c r="CL45" s="95"/>
      <c r="CM45" s="86"/>
      <c r="CN45" s="93"/>
      <c r="CO45" s="94"/>
      <c r="CP45" s="94"/>
      <c r="CQ45" s="94"/>
      <c r="CR45" s="95"/>
      <c r="CS45" s="86"/>
    </row>
    <row r="46" spans="1:97" ht="17.399999999999999" customHeight="1">
      <c r="A46" s="321"/>
      <c r="B46" s="187"/>
      <c r="C46" s="212" t="s">
        <v>93</v>
      </c>
      <c r="D46" s="169" t="s">
        <v>29</v>
      </c>
      <c r="E46" s="170"/>
      <c r="F46" s="19">
        <v>1</v>
      </c>
      <c r="G46" s="230"/>
      <c r="H46" s="231"/>
      <c r="I46" s="231"/>
      <c r="J46" s="231"/>
      <c r="K46" s="232"/>
      <c r="L46" s="235"/>
      <c r="M46" s="247"/>
      <c r="N46" s="231"/>
      <c r="O46" s="231"/>
      <c r="P46" s="231"/>
      <c r="Q46" s="232"/>
      <c r="R46" s="84"/>
      <c r="S46" s="87">
        <f>IF(AND(M29="",M32="",M39=0,M43="",M46=""),G46,M46)</f>
        <v>0</v>
      </c>
      <c r="T46" s="88"/>
      <c r="U46" s="88"/>
      <c r="V46" s="88"/>
      <c r="W46" s="89"/>
      <c r="X46" s="84"/>
      <c r="Y46" s="18"/>
      <c r="Z46" s="230"/>
      <c r="AA46" s="231"/>
      <c r="AB46" s="231"/>
      <c r="AC46" s="231"/>
      <c r="AD46" s="232"/>
      <c r="AE46" s="235"/>
      <c r="AF46" s="247"/>
      <c r="AG46" s="231"/>
      <c r="AH46" s="231"/>
      <c r="AI46" s="231"/>
      <c r="AJ46" s="232"/>
      <c r="AK46" s="84"/>
      <c r="AL46" s="87">
        <f>IF(AND(AF29="",AF32="",AF39=0,AF43="",AF46=""),Z46,AF46)</f>
        <v>0</v>
      </c>
      <c r="AM46" s="88"/>
      <c r="AN46" s="88"/>
      <c r="AO46" s="88"/>
      <c r="AP46" s="89"/>
      <c r="AQ46" s="84"/>
      <c r="AR46" s="67"/>
      <c r="AS46" s="230"/>
      <c r="AT46" s="231"/>
      <c r="AU46" s="231"/>
      <c r="AV46" s="231"/>
      <c r="AW46" s="232"/>
      <c r="AX46" s="138"/>
      <c r="AY46" s="231"/>
      <c r="AZ46" s="231"/>
      <c r="BA46" s="231"/>
      <c r="BB46" s="231"/>
      <c r="BC46" s="232"/>
      <c r="BD46" s="84"/>
      <c r="BE46" s="87">
        <f>IF(AND(AY29="",AY32="",AY39=0,AY43="",AY46=""),AS46,AY46)</f>
        <v>0</v>
      </c>
      <c r="BF46" s="88"/>
      <c r="BG46" s="88"/>
      <c r="BH46" s="88"/>
      <c r="BI46" s="89"/>
      <c r="BJ46" s="84"/>
      <c r="BL46" s="243">
        <f>IFERROR(INDEX($CB$27:$CS$50,20,MATCH(MIN($CB$51,$CH$51,$CN$51),$CB$51:$CS$51,0)),0)</f>
        <v>0</v>
      </c>
      <c r="BM46" s="88"/>
      <c r="BN46" s="88"/>
      <c r="BO46" s="88"/>
      <c r="BP46" s="89"/>
      <c r="BQ46" s="123"/>
      <c r="CB46" s="87">
        <f>$S$46</f>
        <v>0</v>
      </c>
      <c r="CC46" s="88"/>
      <c r="CD46" s="88"/>
      <c r="CE46" s="88"/>
      <c r="CF46" s="89"/>
      <c r="CG46" s="84"/>
      <c r="CH46" s="87">
        <f>$AL$46</f>
        <v>0</v>
      </c>
      <c r="CI46" s="88"/>
      <c r="CJ46" s="88"/>
      <c r="CK46" s="88"/>
      <c r="CL46" s="89"/>
      <c r="CM46" s="84"/>
      <c r="CN46" s="87">
        <f>$BE$46</f>
        <v>0</v>
      </c>
      <c r="CO46" s="88"/>
      <c r="CP46" s="88"/>
      <c r="CQ46" s="88"/>
      <c r="CR46" s="89"/>
      <c r="CS46" s="84"/>
    </row>
    <row r="47" spans="1:97" ht="17.399999999999999" customHeight="1">
      <c r="A47" s="321"/>
      <c r="B47" s="187"/>
      <c r="C47" s="212"/>
      <c r="D47" s="208" t="s">
        <v>30</v>
      </c>
      <c r="E47" s="209"/>
      <c r="F47" s="24">
        <v>1</v>
      </c>
      <c r="G47" s="245"/>
      <c r="H47" s="240"/>
      <c r="I47" s="240"/>
      <c r="J47" s="240"/>
      <c r="K47" s="219"/>
      <c r="L47" s="246"/>
      <c r="M47" s="248"/>
      <c r="N47" s="240"/>
      <c r="O47" s="240"/>
      <c r="P47" s="240"/>
      <c r="Q47" s="219"/>
      <c r="R47" s="85"/>
      <c r="S47" s="90"/>
      <c r="T47" s="91"/>
      <c r="U47" s="91"/>
      <c r="V47" s="91"/>
      <c r="W47" s="92"/>
      <c r="X47" s="85"/>
      <c r="Y47" s="18"/>
      <c r="Z47" s="245"/>
      <c r="AA47" s="240"/>
      <c r="AB47" s="240"/>
      <c r="AC47" s="240"/>
      <c r="AD47" s="219"/>
      <c r="AE47" s="246"/>
      <c r="AF47" s="248"/>
      <c r="AG47" s="240"/>
      <c r="AH47" s="240"/>
      <c r="AI47" s="240"/>
      <c r="AJ47" s="219"/>
      <c r="AK47" s="85"/>
      <c r="AL47" s="90"/>
      <c r="AM47" s="91"/>
      <c r="AN47" s="91"/>
      <c r="AO47" s="91"/>
      <c r="AP47" s="92"/>
      <c r="AQ47" s="85"/>
      <c r="AR47" s="67"/>
      <c r="AS47" s="245"/>
      <c r="AT47" s="240"/>
      <c r="AU47" s="240"/>
      <c r="AV47" s="240"/>
      <c r="AW47" s="219"/>
      <c r="AX47" s="139"/>
      <c r="AY47" s="240"/>
      <c r="AZ47" s="240"/>
      <c r="BA47" s="240"/>
      <c r="BB47" s="240"/>
      <c r="BC47" s="219"/>
      <c r="BD47" s="85"/>
      <c r="BE47" s="90"/>
      <c r="BF47" s="91"/>
      <c r="BG47" s="91"/>
      <c r="BH47" s="91"/>
      <c r="BI47" s="92"/>
      <c r="BJ47" s="85"/>
      <c r="BL47" s="250"/>
      <c r="BM47" s="91"/>
      <c r="BN47" s="91"/>
      <c r="BO47" s="91"/>
      <c r="BP47" s="92"/>
      <c r="BQ47" s="124"/>
      <c r="CB47" s="90"/>
      <c r="CC47" s="91"/>
      <c r="CD47" s="91"/>
      <c r="CE47" s="91"/>
      <c r="CF47" s="92"/>
      <c r="CG47" s="85"/>
      <c r="CH47" s="90"/>
      <c r="CI47" s="91"/>
      <c r="CJ47" s="91"/>
      <c r="CK47" s="91"/>
      <c r="CL47" s="92"/>
      <c r="CM47" s="85"/>
      <c r="CN47" s="90"/>
      <c r="CO47" s="91"/>
      <c r="CP47" s="91"/>
      <c r="CQ47" s="91"/>
      <c r="CR47" s="92"/>
      <c r="CS47" s="85"/>
    </row>
    <row r="48" spans="1:97" ht="17.399999999999999" customHeight="1">
      <c r="A48" s="321"/>
      <c r="B48" s="187"/>
      <c r="C48" s="168"/>
      <c r="D48" s="210" t="s">
        <v>31</v>
      </c>
      <c r="E48" s="211"/>
      <c r="F48" s="21">
        <v>0</v>
      </c>
      <c r="G48" s="233"/>
      <c r="H48" s="234"/>
      <c r="I48" s="234"/>
      <c r="J48" s="234"/>
      <c r="K48" s="221"/>
      <c r="L48" s="236"/>
      <c r="M48" s="249"/>
      <c r="N48" s="234"/>
      <c r="O48" s="234"/>
      <c r="P48" s="234"/>
      <c r="Q48" s="221"/>
      <c r="R48" s="86"/>
      <c r="S48" s="93"/>
      <c r="T48" s="94"/>
      <c r="U48" s="94"/>
      <c r="V48" s="94"/>
      <c r="W48" s="95"/>
      <c r="X48" s="86"/>
      <c r="Y48" s="18"/>
      <c r="Z48" s="233"/>
      <c r="AA48" s="234"/>
      <c r="AB48" s="234"/>
      <c r="AC48" s="234"/>
      <c r="AD48" s="221"/>
      <c r="AE48" s="236"/>
      <c r="AF48" s="249"/>
      <c r="AG48" s="234"/>
      <c r="AH48" s="234"/>
      <c r="AI48" s="234"/>
      <c r="AJ48" s="221"/>
      <c r="AK48" s="86"/>
      <c r="AL48" s="93"/>
      <c r="AM48" s="94"/>
      <c r="AN48" s="94"/>
      <c r="AO48" s="94"/>
      <c r="AP48" s="95"/>
      <c r="AQ48" s="86"/>
      <c r="AR48" s="67"/>
      <c r="AS48" s="233"/>
      <c r="AT48" s="234"/>
      <c r="AU48" s="234"/>
      <c r="AV48" s="234"/>
      <c r="AW48" s="221"/>
      <c r="AX48" s="140"/>
      <c r="AY48" s="234"/>
      <c r="AZ48" s="234"/>
      <c r="BA48" s="234"/>
      <c r="BB48" s="234"/>
      <c r="BC48" s="221"/>
      <c r="BD48" s="86"/>
      <c r="BE48" s="93"/>
      <c r="BF48" s="94"/>
      <c r="BG48" s="94"/>
      <c r="BH48" s="94"/>
      <c r="BI48" s="95"/>
      <c r="BJ48" s="86"/>
      <c r="BL48" s="244"/>
      <c r="BM48" s="94"/>
      <c r="BN48" s="94"/>
      <c r="BO48" s="94"/>
      <c r="BP48" s="95"/>
      <c r="BQ48" s="125"/>
      <c r="CB48" s="93"/>
      <c r="CC48" s="94"/>
      <c r="CD48" s="94"/>
      <c r="CE48" s="94"/>
      <c r="CF48" s="95"/>
      <c r="CG48" s="86"/>
      <c r="CH48" s="93"/>
      <c r="CI48" s="94"/>
      <c r="CJ48" s="94"/>
      <c r="CK48" s="94"/>
      <c r="CL48" s="95"/>
      <c r="CM48" s="86"/>
      <c r="CN48" s="93"/>
      <c r="CO48" s="94"/>
      <c r="CP48" s="94"/>
      <c r="CQ48" s="94"/>
      <c r="CR48" s="95"/>
      <c r="CS48" s="86"/>
    </row>
    <row r="49" spans="1:97" ht="17.399999999999999" customHeight="1">
      <c r="A49" s="321"/>
      <c r="B49" s="187"/>
      <c r="C49" s="212" t="s">
        <v>94</v>
      </c>
      <c r="D49" s="169" t="s">
        <v>45</v>
      </c>
      <c r="E49" s="170"/>
      <c r="F49" s="19">
        <v>2</v>
      </c>
      <c r="G49" s="230"/>
      <c r="H49" s="231"/>
      <c r="I49" s="231"/>
      <c r="J49" s="231"/>
      <c r="K49" s="232"/>
      <c r="L49" s="235"/>
      <c r="M49" s="237"/>
      <c r="N49" s="88"/>
      <c r="O49" s="88"/>
      <c r="P49" s="88"/>
      <c r="Q49" s="88"/>
      <c r="R49" s="84"/>
      <c r="S49" s="87">
        <f>$G$49</f>
        <v>0</v>
      </c>
      <c r="T49" s="88"/>
      <c r="U49" s="88"/>
      <c r="V49" s="88"/>
      <c r="W49" s="89"/>
      <c r="X49" s="84"/>
      <c r="Y49" s="18"/>
      <c r="Z49" s="230"/>
      <c r="AA49" s="231"/>
      <c r="AB49" s="231"/>
      <c r="AC49" s="231"/>
      <c r="AD49" s="232"/>
      <c r="AE49" s="235"/>
      <c r="AF49" s="237"/>
      <c r="AG49" s="88"/>
      <c r="AH49" s="88"/>
      <c r="AI49" s="88"/>
      <c r="AJ49" s="88"/>
      <c r="AK49" s="84"/>
      <c r="AL49" s="87">
        <f>$Z$49</f>
        <v>0</v>
      </c>
      <c r="AM49" s="88"/>
      <c r="AN49" s="88"/>
      <c r="AO49" s="88"/>
      <c r="AP49" s="89"/>
      <c r="AQ49" s="84"/>
      <c r="AR49" s="67"/>
      <c r="AS49" s="230"/>
      <c r="AT49" s="231"/>
      <c r="AU49" s="231"/>
      <c r="AV49" s="231"/>
      <c r="AW49" s="232"/>
      <c r="AX49" s="235"/>
      <c r="AY49" s="237"/>
      <c r="AZ49" s="88"/>
      <c r="BA49" s="88"/>
      <c r="BB49" s="88"/>
      <c r="BC49" s="88"/>
      <c r="BD49" s="84"/>
      <c r="BE49" s="87">
        <f>$AS$49</f>
        <v>0</v>
      </c>
      <c r="BF49" s="88"/>
      <c r="BG49" s="88"/>
      <c r="BH49" s="88"/>
      <c r="BI49" s="89"/>
      <c r="BJ49" s="84"/>
      <c r="BL49" s="243">
        <f>IFERROR(INDEX($CB$27:$CS$50,23,MATCH(MIN($CB$51,$CH$51,$CN$51),$CB$51:$CS$51,0)),0)</f>
        <v>0</v>
      </c>
      <c r="BM49" s="88"/>
      <c r="BN49" s="88"/>
      <c r="BO49" s="88"/>
      <c r="BP49" s="89"/>
      <c r="BQ49" s="123"/>
      <c r="CB49" s="87">
        <f>$S$49</f>
        <v>0</v>
      </c>
      <c r="CC49" s="88"/>
      <c r="CD49" s="88"/>
      <c r="CE49" s="88"/>
      <c r="CF49" s="89"/>
      <c r="CG49" s="84"/>
      <c r="CH49" s="87">
        <f>$AL$49</f>
        <v>0</v>
      </c>
      <c r="CI49" s="88"/>
      <c r="CJ49" s="88"/>
      <c r="CK49" s="88"/>
      <c r="CL49" s="89"/>
      <c r="CM49" s="84"/>
      <c r="CN49" s="87">
        <f>$BE$49</f>
        <v>0</v>
      </c>
      <c r="CO49" s="88"/>
      <c r="CP49" s="88"/>
      <c r="CQ49" s="88"/>
      <c r="CR49" s="89"/>
      <c r="CS49" s="84"/>
    </row>
    <row r="50" spans="1:97" ht="17.399999999999999" customHeight="1">
      <c r="A50" s="321"/>
      <c r="B50" s="187"/>
      <c r="C50" s="168"/>
      <c r="D50" s="210" t="s">
        <v>46</v>
      </c>
      <c r="E50" s="211"/>
      <c r="F50" s="21">
        <v>0</v>
      </c>
      <c r="G50" s="233"/>
      <c r="H50" s="234"/>
      <c r="I50" s="234"/>
      <c r="J50" s="234"/>
      <c r="K50" s="221"/>
      <c r="L50" s="236"/>
      <c r="M50" s="238"/>
      <c r="N50" s="94"/>
      <c r="O50" s="94"/>
      <c r="P50" s="94"/>
      <c r="Q50" s="94"/>
      <c r="R50" s="86"/>
      <c r="S50" s="93"/>
      <c r="T50" s="94"/>
      <c r="U50" s="94"/>
      <c r="V50" s="94"/>
      <c r="W50" s="95"/>
      <c r="X50" s="86"/>
      <c r="Y50" s="18"/>
      <c r="Z50" s="233"/>
      <c r="AA50" s="234"/>
      <c r="AB50" s="234"/>
      <c r="AC50" s="234"/>
      <c r="AD50" s="221"/>
      <c r="AE50" s="236"/>
      <c r="AF50" s="238"/>
      <c r="AG50" s="94"/>
      <c r="AH50" s="94"/>
      <c r="AI50" s="94"/>
      <c r="AJ50" s="94"/>
      <c r="AK50" s="86"/>
      <c r="AL50" s="93"/>
      <c r="AM50" s="94"/>
      <c r="AN50" s="94"/>
      <c r="AO50" s="94"/>
      <c r="AP50" s="95"/>
      <c r="AQ50" s="86"/>
      <c r="AR50" s="67"/>
      <c r="AS50" s="233"/>
      <c r="AT50" s="234"/>
      <c r="AU50" s="234"/>
      <c r="AV50" s="234"/>
      <c r="AW50" s="221"/>
      <c r="AX50" s="236"/>
      <c r="AY50" s="238"/>
      <c r="AZ50" s="94"/>
      <c r="BA50" s="94"/>
      <c r="BB50" s="94"/>
      <c r="BC50" s="94"/>
      <c r="BD50" s="86"/>
      <c r="BE50" s="93"/>
      <c r="BF50" s="94"/>
      <c r="BG50" s="94"/>
      <c r="BH50" s="94"/>
      <c r="BI50" s="95"/>
      <c r="BJ50" s="86"/>
      <c r="BL50" s="244"/>
      <c r="BM50" s="94"/>
      <c r="BN50" s="94"/>
      <c r="BO50" s="94"/>
      <c r="BP50" s="95"/>
      <c r="BQ50" s="125"/>
      <c r="CB50" s="93"/>
      <c r="CC50" s="94"/>
      <c r="CD50" s="94"/>
      <c r="CE50" s="94"/>
      <c r="CF50" s="95"/>
      <c r="CG50" s="86"/>
      <c r="CH50" s="93"/>
      <c r="CI50" s="94"/>
      <c r="CJ50" s="94"/>
      <c r="CK50" s="94"/>
      <c r="CL50" s="95"/>
      <c r="CM50" s="86"/>
      <c r="CN50" s="93"/>
      <c r="CO50" s="94"/>
      <c r="CP50" s="94"/>
      <c r="CQ50" s="94"/>
      <c r="CR50" s="95"/>
      <c r="CS50" s="86"/>
    </row>
    <row r="51" spans="1:97" ht="17.399999999999999" customHeight="1" thickBot="1">
      <c r="A51" s="321"/>
      <c r="B51" s="188"/>
      <c r="C51" s="173" t="s">
        <v>9</v>
      </c>
      <c r="D51" s="174"/>
      <c r="E51" s="175"/>
      <c r="F51" s="23">
        <v>17</v>
      </c>
      <c r="G51" s="226" t="str">
        <f>IFERROR(IF(G29+G32+G39+G43+G46+G49=0,"0.0",G29+G32+G39+G43+G46+G49),"0.0")</f>
        <v>0.0</v>
      </c>
      <c r="H51" s="227"/>
      <c r="I51" s="227"/>
      <c r="J51" s="227"/>
      <c r="K51" s="228"/>
      <c r="L51" s="62"/>
      <c r="M51" s="229" t="str">
        <f>IF(M29+M32+M39+M43+M46+M49=0,"-",M29+M32+M39+M43+M46+M49)</f>
        <v>-</v>
      </c>
      <c r="N51" s="227"/>
      <c r="O51" s="227"/>
      <c r="P51" s="227"/>
      <c r="Q51" s="228"/>
      <c r="R51" s="63"/>
      <c r="S51" s="99" t="str">
        <f>IF(G28="","-",S29+S32+S39+S43+S46+S49)</f>
        <v>-</v>
      </c>
      <c r="T51" s="100"/>
      <c r="U51" s="100"/>
      <c r="V51" s="100"/>
      <c r="W51" s="101"/>
      <c r="X51" s="58"/>
      <c r="Y51" s="61"/>
      <c r="Z51" s="226" t="str">
        <f>IFERROR(IF(Z29+Z32+Z39+Z43+Z46+Z49=0,"0.0",Z29+Z32+Z39+Z43+Z46+Z49),"0.0")</f>
        <v>0.0</v>
      </c>
      <c r="AA51" s="227"/>
      <c r="AB51" s="227"/>
      <c r="AC51" s="227"/>
      <c r="AD51" s="228"/>
      <c r="AE51" s="62"/>
      <c r="AF51" s="229" t="str">
        <f>IF(AF29+AF32+AF39+AF43+AF46+AF49=0,"-",AF29+AF32+AF39+AF43+AF46+AF49)</f>
        <v>-</v>
      </c>
      <c r="AG51" s="227"/>
      <c r="AH51" s="227"/>
      <c r="AI51" s="227"/>
      <c r="AJ51" s="228"/>
      <c r="AK51" s="63"/>
      <c r="AL51" s="99" t="str">
        <f>IF(Z28="","-",AL29+AL32+AL39+AL43+AL46+AL49)</f>
        <v>-</v>
      </c>
      <c r="AM51" s="100"/>
      <c r="AN51" s="100"/>
      <c r="AO51" s="100"/>
      <c r="AP51" s="101"/>
      <c r="AQ51" s="58"/>
      <c r="AR51" s="68"/>
      <c r="AS51" s="226" t="str">
        <f>IFERROR(IF(AS29+AS32+AS39+AS43+AS46+AS49=0,"0.0",AS29+AS32+AS39+AS43+AS46+AS49),"0.0")</f>
        <v>0.0</v>
      </c>
      <c r="AT51" s="227"/>
      <c r="AU51" s="227"/>
      <c r="AV51" s="227"/>
      <c r="AW51" s="228"/>
      <c r="AX51" s="69"/>
      <c r="AY51" s="229" t="str">
        <f>IF(AY29+AY32+AY39+AY43+AY46+AY49=0,"-",AY29+AY32+AY39+AY43+AY46+AY49)</f>
        <v>-</v>
      </c>
      <c r="AZ51" s="227"/>
      <c r="BA51" s="227"/>
      <c r="BB51" s="227"/>
      <c r="BC51" s="228"/>
      <c r="BD51" s="63"/>
      <c r="BE51" s="99" t="str">
        <f>IF(AS28="","-",BE29+BE32+BE39+BE43+BE46+BE49)</f>
        <v>-</v>
      </c>
      <c r="BF51" s="100"/>
      <c r="BG51" s="100"/>
      <c r="BH51" s="100"/>
      <c r="BI51" s="101"/>
      <c r="BJ51" s="58"/>
      <c r="BL51" s="226" t="str">
        <f>IFERROR(IF(BL29+BL32+BL39+BL43+BL46+BL49=0,"0.0",BL29+BL32+BL39+BL43+BL46+BL49),"0.0")</f>
        <v>0.0</v>
      </c>
      <c r="BM51" s="227"/>
      <c r="BN51" s="227"/>
      <c r="BO51" s="227"/>
      <c r="BP51" s="228"/>
      <c r="BQ51" s="81"/>
      <c r="CB51" s="99" t="str">
        <f>$S$51</f>
        <v>-</v>
      </c>
      <c r="CC51" s="100"/>
      <c r="CD51" s="100"/>
      <c r="CE51" s="100"/>
      <c r="CF51" s="101"/>
      <c r="CG51" s="58"/>
      <c r="CH51" s="99" t="str">
        <f>$AL$51</f>
        <v>-</v>
      </c>
      <c r="CI51" s="100"/>
      <c r="CJ51" s="100"/>
      <c r="CK51" s="100"/>
      <c r="CL51" s="101"/>
      <c r="CM51" s="58"/>
      <c r="CN51" s="99" t="str">
        <f>$BE$51</f>
        <v>-</v>
      </c>
      <c r="CO51" s="100"/>
      <c r="CP51" s="100"/>
      <c r="CQ51" s="100"/>
      <c r="CR51" s="101"/>
      <c r="CS51" s="58"/>
    </row>
    <row r="52" spans="1:97" ht="17.399999999999999" customHeight="1" thickTop="1">
      <c r="A52" s="321"/>
      <c r="B52" s="202" t="s">
        <v>10</v>
      </c>
      <c r="C52" s="212" t="s">
        <v>11</v>
      </c>
      <c r="D52" s="169" t="s">
        <v>12</v>
      </c>
      <c r="E52" s="170"/>
      <c r="F52" s="25">
        <v>3</v>
      </c>
      <c r="G52" s="239"/>
      <c r="H52" s="240"/>
      <c r="I52" s="240"/>
      <c r="J52" s="240"/>
      <c r="K52" s="219"/>
      <c r="L52" s="242"/>
      <c r="M52" s="78"/>
      <c r="N52" s="79"/>
      <c r="O52" s="79"/>
      <c r="P52" s="79"/>
      <c r="Q52" s="79"/>
      <c r="R52" s="80"/>
      <c r="S52" s="51"/>
      <c r="T52" s="51"/>
      <c r="U52" s="51"/>
      <c r="V52" s="51"/>
      <c r="W52" s="51"/>
      <c r="Y52" s="8"/>
      <c r="Z52" s="51"/>
      <c r="AA52" s="51"/>
      <c r="AB52" s="51"/>
      <c r="AC52" s="51"/>
      <c r="AD52" s="51"/>
      <c r="AF52" s="51"/>
      <c r="AG52" s="51"/>
      <c r="AH52" s="51"/>
      <c r="AI52" s="51"/>
      <c r="AJ52" s="51"/>
      <c r="AL52" s="51"/>
      <c r="AM52" s="51"/>
      <c r="AN52" s="51"/>
      <c r="AO52" s="51"/>
      <c r="AP52" s="51"/>
      <c r="AR52" s="8"/>
      <c r="AS52" s="51"/>
      <c r="AT52" s="51"/>
      <c r="AU52" s="51"/>
      <c r="AV52" s="51"/>
      <c r="AW52" s="51"/>
      <c r="AY52" s="51"/>
      <c r="AZ52" s="51"/>
      <c r="BA52" s="51"/>
      <c r="BB52" s="51"/>
      <c r="BC52" s="51"/>
      <c r="BE52" s="51"/>
      <c r="BF52" s="51"/>
      <c r="BG52" s="51"/>
      <c r="BH52" s="51"/>
      <c r="BI52" s="51"/>
      <c r="BL52" s="180">
        <f>$G$52</f>
        <v>0</v>
      </c>
      <c r="BM52" s="91"/>
      <c r="BN52" s="91"/>
      <c r="BO52" s="91"/>
      <c r="BP52" s="92"/>
      <c r="BQ52" s="222"/>
    </row>
    <row r="53" spans="1:97" ht="17.399999999999999" customHeight="1">
      <c r="A53" s="321"/>
      <c r="B53" s="202"/>
      <c r="C53" s="212"/>
      <c r="D53" s="208" t="s">
        <v>13</v>
      </c>
      <c r="E53" s="209"/>
      <c r="F53" s="24">
        <v>2.5</v>
      </c>
      <c r="G53" s="239"/>
      <c r="H53" s="240"/>
      <c r="I53" s="240"/>
      <c r="J53" s="240"/>
      <c r="K53" s="219"/>
      <c r="L53" s="222"/>
      <c r="M53" s="70"/>
      <c r="N53" s="51"/>
      <c r="O53" s="51"/>
      <c r="P53" s="51"/>
      <c r="Q53" s="51"/>
      <c r="S53" s="51"/>
      <c r="T53" s="51"/>
      <c r="U53" s="51"/>
      <c r="V53" s="51"/>
      <c r="W53" s="51"/>
      <c r="Y53" s="8"/>
      <c r="Z53" s="51"/>
      <c r="AA53" s="51"/>
      <c r="AB53" s="51"/>
      <c r="AC53" s="51"/>
      <c r="AD53" s="51"/>
      <c r="AF53" s="51"/>
      <c r="AG53" s="51"/>
      <c r="AH53" s="51"/>
      <c r="AI53" s="51"/>
      <c r="AJ53" s="51"/>
      <c r="AL53" s="51"/>
      <c r="AM53" s="51"/>
      <c r="AN53" s="51"/>
      <c r="AO53" s="51"/>
      <c r="AP53" s="51"/>
      <c r="AR53" s="8"/>
      <c r="AS53" s="51"/>
      <c r="AT53" s="51"/>
      <c r="AU53" s="51"/>
      <c r="AV53" s="51"/>
      <c r="AW53" s="51"/>
      <c r="AY53" s="51"/>
      <c r="AZ53" s="51"/>
      <c r="BA53" s="51"/>
      <c r="BB53" s="51"/>
      <c r="BC53" s="51"/>
      <c r="BE53" s="51"/>
      <c r="BF53" s="51"/>
      <c r="BG53" s="51"/>
      <c r="BH53" s="51"/>
      <c r="BI53" s="51"/>
      <c r="BL53" s="180"/>
      <c r="BM53" s="91"/>
      <c r="BN53" s="91"/>
      <c r="BO53" s="91"/>
      <c r="BP53" s="92"/>
      <c r="BQ53" s="222"/>
    </row>
    <row r="54" spans="1:97" ht="17.399999999999999" customHeight="1">
      <c r="A54" s="321"/>
      <c r="B54" s="202"/>
      <c r="C54" s="212"/>
      <c r="D54" s="224" t="s">
        <v>14</v>
      </c>
      <c r="E54" s="225"/>
      <c r="F54" s="26">
        <v>2</v>
      </c>
      <c r="G54" s="239"/>
      <c r="H54" s="240"/>
      <c r="I54" s="240"/>
      <c r="J54" s="240"/>
      <c r="K54" s="219"/>
      <c r="L54" s="222"/>
      <c r="M54" s="70"/>
      <c r="N54" s="51"/>
      <c r="O54" s="51"/>
      <c r="P54" s="51"/>
      <c r="Q54" s="51"/>
      <c r="S54" s="51"/>
      <c r="T54" s="51"/>
      <c r="U54" s="51"/>
      <c r="V54" s="51"/>
      <c r="W54" s="51"/>
      <c r="Y54" s="8"/>
      <c r="Z54" s="51"/>
      <c r="AA54" s="51"/>
      <c r="AB54" s="51"/>
      <c r="AC54" s="51"/>
      <c r="AD54" s="51"/>
      <c r="AF54" s="51"/>
      <c r="AG54" s="51"/>
      <c r="AH54" s="51"/>
      <c r="AI54" s="51"/>
      <c r="AJ54" s="51"/>
      <c r="AL54" s="51"/>
      <c r="AM54" s="51"/>
      <c r="AN54" s="51"/>
      <c r="AO54" s="51"/>
      <c r="AP54" s="51"/>
      <c r="AR54" s="8"/>
      <c r="AS54" s="51"/>
      <c r="AT54" s="51"/>
      <c r="AU54" s="51"/>
      <c r="AV54" s="51"/>
      <c r="AW54" s="51"/>
      <c r="AY54" s="51"/>
      <c r="AZ54" s="51"/>
      <c r="BA54" s="51"/>
      <c r="BB54" s="51"/>
      <c r="BC54" s="51"/>
      <c r="BE54" s="51"/>
      <c r="BF54" s="51"/>
      <c r="BG54" s="51"/>
      <c r="BH54" s="51"/>
      <c r="BI54" s="51"/>
      <c r="BL54" s="180"/>
      <c r="BM54" s="91"/>
      <c r="BN54" s="91"/>
      <c r="BO54" s="91"/>
      <c r="BP54" s="92"/>
      <c r="BQ54" s="222"/>
    </row>
    <row r="55" spans="1:97" ht="17.399999999999999" customHeight="1">
      <c r="A55" s="321"/>
      <c r="B55" s="202"/>
      <c r="C55" s="212"/>
      <c r="D55" s="224" t="s">
        <v>15</v>
      </c>
      <c r="E55" s="225"/>
      <c r="F55" s="26">
        <v>1</v>
      </c>
      <c r="G55" s="239"/>
      <c r="H55" s="240"/>
      <c r="I55" s="240"/>
      <c r="J55" s="240"/>
      <c r="K55" s="219"/>
      <c r="L55" s="222"/>
      <c r="M55" s="70"/>
      <c r="N55" s="51"/>
      <c r="O55" s="51"/>
      <c r="P55" s="51"/>
      <c r="Q55" s="51"/>
      <c r="S55" s="51"/>
      <c r="T55" s="51"/>
      <c r="U55" s="51"/>
      <c r="V55" s="51"/>
      <c r="W55" s="51"/>
      <c r="Y55" s="8"/>
      <c r="Z55" s="51"/>
      <c r="AA55" s="51"/>
      <c r="AB55" s="51"/>
      <c r="AC55" s="51"/>
      <c r="AD55" s="51"/>
      <c r="AF55" s="51"/>
      <c r="AG55" s="51"/>
      <c r="AH55" s="51"/>
      <c r="AI55" s="51"/>
      <c r="AJ55" s="51"/>
      <c r="AL55" s="51"/>
      <c r="AM55" s="51"/>
      <c r="AN55" s="51"/>
      <c r="AO55" s="51"/>
      <c r="AP55" s="51"/>
      <c r="AR55" s="8"/>
      <c r="AS55" s="51"/>
      <c r="AT55" s="51"/>
      <c r="AU55" s="51"/>
      <c r="AV55" s="51"/>
      <c r="AW55" s="51"/>
      <c r="AY55" s="51"/>
      <c r="AZ55" s="51"/>
      <c r="BA55" s="51"/>
      <c r="BB55" s="51"/>
      <c r="BC55" s="51"/>
      <c r="BE55" s="51"/>
      <c r="BF55" s="51"/>
      <c r="BG55" s="51"/>
      <c r="BH55" s="51"/>
      <c r="BI55" s="51"/>
      <c r="BL55" s="180"/>
      <c r="BM55" s="91"/>
      <c r="BN55" s="91"/>
      <c r="BO55" s="91"/>
      <c r="BP55" s="92"/>
      <c r="BQ55" s="222"/>
    </row>
    <row r="56" spans="1:97" ht="17.399999999999999" customHeight="1">
      <c r="A56" s="321"/>
      <c r="B56" s="202"/>
      <c r="C56" s="168"/>
      <c r="D56" s="171" t="s">
        <v>16</v>
      </c>
      <c r="E56" s="172"/>
      <c r="F56" s="21">
        <v>0</v>
      </c>
      <c r="G56" s="241"/>
      <c r="H56" s="234"/>
      <c r="I56" s="234"/>
      <c r="J56" s="234"/>
      <c r="K56" s="221"/>
      <c r="L56" s="223"/>
      <c r="M56" s="70"/>
      <c r="N56" s="51"/>
      <c r="O56" s="51"/>
      <c r="P56" s="51"/>
      <c r="Q56" s="51"/>
      <c r="S56" s="51"/>
      <c r="T56" s="51"/>
      <c r="U56" s="51"/>
      <c r="V56" s="51"/>
      <c r="W56" s="51"/>
      <c r="Y56" s="8"/>
      <c r="Z56" s="51"/>
      <c r="AA56" s="51"/>
      <c r="AB56" s="51"/>
      <c r="AC56" s="51"/>
      <c r="AD56" s="51"/>
      <c r="AF56" s="51"/>
      <c r="AG56" s="51"/>
      <c r="AH56" s="51"/>
      <c r="AI56" s="51"/>
      <c r="AJ56" s="51"/>
      <c r="AL56" s="51"/>
      <c r="AM56" s="51"/>
      <c r="AN56" s="51"/>
      <c r="AO56" s="51"/>
      <c r="AP56" s="51"/>
      <c r="AR56" s="8"/>
      <c r="AS56" s="51"/>
      <c r="AT56" s="51"/>
      <c r="AU56" s="51"/>
      <c r="AV56" s="51"/>
      <c r="AW56" s="51"/>
      <c r="AY56" s="51"/>
      <c r="AZ56" s="51"/>
      <c r="BA56" s="51"/>
      <c r="BB56" s="51"/>
      <c r="BC56" s="51"/>
      <c r="BE56" s="51"/>
      <c r="BF56" s="51"/>
      <c r="BG56" s="51"/>
      <c r="BH56" s="51"/>
      <c r="BI56" s="51"/>
      <c r="BL56" s="181"/>
      <c r="BM56" s="94"/>
      <c r="BN56" s="94"/>
      <c r="BO56" s="94"/>
      <c r="BP56" s="95"/>
      <c r="BQ56" s="223"/>
    </row>
    <row r="57" spans="1:97" ht="17.399999999999999" customHeight="1">
      <c r="A57" s="321"/>
      <c r="B57" s="203"/>
      <c r="C57" s="173" t="s">
        <v>9</v>
      </c>
      <c r="D57" s="174"/>
      <c r="E57" s="175"/>
      <c r="F57" s="23">
        <v>3</v>
      </c>
      <c r="G57" s="152" t="str">
        <f>IF(G52=0,"0.0",G52)</f>
        <v>0.0</v>
      </c>
      <c r="H57" s="153"/>
      <c r="I57" s="153"/>
      <c r="J57" s="153"/>
      <c r="K57" s="154"/>
      <c r="L57" s="76"/>
      <c r="M57" s="70"/>
      <c r="N57" s="51"/>
      <c r="O57" s="51"/>
      <c r="P57" s="51"/>
      <c r="Q57" s="51"/>
      <c r="R57" s="18"/>
      <c r="S57" s="51"/>
      <c r="T57" s="51"/>
      <c r="U57" s="51"/>
      <c r="V57" s="51"/>
      <c r="W57" s="51"/>
      <c r="X57" s="18"/>
      <c r="Y57" s="18"/>
      <c r="Z57" s="51"/>
      <c r="AA57" s="51"/>
      <c r="AB57" s="51"/>
      <c r="AC57" s="51"/>
      <c r="AD57" s="51"/>
      <c r="AE57" s="18"/>
      <c r="AF57" s="51"/>
      <c r="AG57" s="51"/>
      <c r="AH57" s="51"/>
      <c r="AI57" s="51"/>
      <c r="AJ57" s="51"/>
      <c r="AK57" s="18"/>
      <c r="AL57" s="51"/>
      <c r="AM57" s="51"/>
      <c r="AN57" s="51"/>
      <c r="AO57" s="51"/>
      <c r="AP57" s="51"/>
      <c r="AQ57" s="18"/>
      <c r="AR57" s="18"/>
      <c r="AS57" s="51"/>
      <c r="AT57" s="51"/>
      <c r="AU57" s="51"/>
      <c r="AV57" s="51"/>
      <c r="AW57" s="51"/>
      <c r="AX57" s="18"/>
      <c r="AY57" s="51"/>
      <c r="AZ57" s="51"/>
      <c r="BA57" s="51"/>
      <c r="BB57" s="51"/>
      <c r="BC57" s="51"/>
      <c r="BD57" s="18"/>
      <c r="BE57" s="51"/>
      <c r="BF57" s="51"/>
      <c r="BG57" s="51"/>
      <c r="BH57" s="51"/>
      <c r="BI57" s="51"/>
      <c r="BJ57" s="18"/>
      <c r="BL57" s="152" t="str">
        <f>IF(BL52=0,"0.0",BL52)</f>
        <v>0.0</v>
      </c>
      <c r="BM57" s="153"/>
      <c r="BN57" s="153"/>
      <c r="BO57" s="153"/>
      <c r="BP57" s="154"/>
      <c r="BQ57" s="2"/>
    </row>
    <row r="58" spans="1:97" ht="17.399999999999999" customHeight="1">
      <c r="A58" s="321"/>
      <c r="B58" s="186" t="s">
        <v>17</v>
      </c>
      <c r="C58" s="213" t="s">
        <v>96</v>
      </c>
      <c r="D58" s="214"/>
      <c r="E58" s="215"/>
      <c r="F58" s="27" t="s">
        <v>51</v>
      </c>
      <c r="G58" s="179" t="str">
        <f>IF(ROUND(3*J71/7,1)=0,"0.0",ROUND(3*J71/7,1))</f>
        <v>0.0</v>
      </c>
      <c r="H58" s="88"/>
      <c r="I58" s="88"/>
      <c r="J58" s="182" t="s">
        <v>95</v>
      </c>
      <c r="K58" s="183"/>
      <c r="L58" s="278"/>
      <c r="M58" s="70"/>
      <c r="N58" s="51"/>
      <c r="O58" s="51"/>
      <c r="P58" s="52"/>
      <c r="Q58" s="52"/>
      <c r="R58" s="37"/>
      <c r="S58" s="51"/>
      <c r="T58" s="51"/>
      <c r="U58" s="51"/>
      <c r="V58" s="52"/>
      <c r="W58" s="52"/>
      <c r="X58" s="37"/>
      <c r="Y58" s="18"/>
      <c r="Z58" s="51"/>
      <c r="AA58" s="51"/>
      <c r="AB58" s="51"/>
      <c r="AC58" s="52"/>
      <c r="AD58" s="52"/>
      <c r="AE58" s="37"/>
      <c r="AF58" s="51"/>
      <c r="AG58" s="51"/>
      <c r="AH58" s="51"/>
      <c r="AI58" s="52"/>
      <c r="AJ58" s="52"/>
      <c r="AK58" s="37"/>
      <c r="AL58" s="51"/>
      <c r="AM58" s="51"/>
      <c r="AN58" s="51"/>
      <c r="AO58" s="52"/>
      <c r="AP58" s="52"/>
      <c r="AQ58" s="37"/>
      <c r="AR58" s="18"/>
      <c r="AS58" s="51"/>
      <c r="AT58" s="51"/>
      <c r="AU58" s="51"/>
      <c r="AV58" s="52"/>
      <c r="AW58" s="52"/>
      <c r="AX58" s="37"/>
      <c r="AY58" s="51"/>
      <c r="AZ58" s="51"/>
      <c r="BA58" s="51"/>
      <c r="BB58" s="52"/>
      <c r="BC58" s="52"/>
      <c r="BD58" s="37"/>
      <c r="BE58" s="51"/>
      <c r="BF58" s="51"/>
      <c r="BG58" s="51"/>
      <c r="BH58" s="52"/>
      <c r="BI58" s="52"/>
      <c r="BJ58" s="37"/>
      <c r="BL58" s="179" t="str">
        <f>$G$58</f>
        <v>0.0</v>
      </c>
      <c r="BM58" s="88"/>
      <c r="BN58" s="88"/>
      <c r="BO58" s="182" t="s">
        <v>95</v>
      </c>
      <c r="BP58" s="183"/>
      <c r="BQ58" s="278"/>
    </row>
    <row r="59" spans="1:97" ht="17.399999999999999" customHeight="1">
      <c r="A59" s="321"/>
      <c r="B59" s="187"/>
      <c r="C59" s="189" t="s">
        <v>18</v>
      </c>
      <c r="D59" s="206" t="s">
        <v>32</v>
      </c>
      <c r="E59" s="207"/>
      <c r="F59" s="49">
        <v>1</v>
      </c>
      <c r="G59" s="180"/>
      <c r="H59" s="91"/>
      <c r="I59" s="91"/>
      <c r="J59" s="184"/>
      <c r="K59" s="185"/>
      <c r="L59" s="279"/>
      <c r="M59" s="70"/>
      <c r="N59" s="51"/>
      <c r="O59" s="51"/>
      <c r="P59" s="52"/>
      <c r="Q59" s="52"/>
      <c r="R59" s="37"/>
      <c r="S59" s="51"/>
      <c r="T59" s="51"/>
      <c r="U59" s="51"/>
      <c r="V59" s="52"/>
      <c r="W59" s="52"/>
      <c r="X59" s="37"/>
      <c r="Y59" s="18"/>
      <c r="Z59" s="51"/>
      <c r="AA59" s="51"/>
      <c r="AB59" s="51"/>
      <c r="AC59" s="52"/>
      <c r="AD59" s="52"/>
      <c r="AE59" s="37"/>
      <c r="AF59" s="51"/>
      <c r="AG59" s="51"/>
      <c r="AH59" s="51"/>
      <c r="AI59" s="52"/>
      <c r="AJ59" s="52"/>
      <c r="AK59" s="37"/>
      <c r="AL59" s="51"/>
      <c r="AM59" s="51"/>
      <c r="AN59" s="51"/>
      <c r="AO59" s="52"/>
      <c r="AP59" s="52"/>
      <c r="AQ59" s="37"/>
      <c r="AR59" s="18"/>
      <c r="AS59" s="51"/>
      <c r="AT59" s="51"/>
      <c r="AU59" s="51"/>
      <c r="AV59" s="52"/>
      <c r="AW59" s="52"/>
      <c r="AX59" s="37"/>
      <c r="AY59" s="51"/>
      <c r="AZ59" s="51"/>
      <c r="BA59" s="51"/>
      <c r="BB59" s="52"/>
      <c r="BC59" s="52"/>
      <c r="BD59" s="37"/>
      <c r="BE59" s="51"/>
      <c r="BF59" s="51"/>
      <c r="BG59" s="51"/>
      <c r="BH59" s="52"/>
      <c r="BI59" s="52"/>
      <c r="BJ59" s="37"/>
      <c r="BL59" s="180"/>
      <c r="BM59" s="91"/>
      <c r="BN59" s="91"/>
      <c r="BO59" s="184"/>
      <c r="BP59" s="185"/>
      <c r="BQ59" s="279"/>
    </row>
    <row r="60" spans="1:97" ht="17.399999999999999" customHeight="1">
      <c r="A60" s="321"/>
      <c r="B60" s="187"/>
      <c r="C60" s="189"/>
      <c r="D60" s="208" t="s">
        <v>33</v>
      </c>
      <c r="E60" s="209"/>
      <c r="F60" s="20">
        <v>0.5</v>
      </c>
      <c r="G60" s="180"/>
      <c r="H60" s="91"/>
      <c r="I60" s="91"/>
      <c r="J60" s="184"/>
      <c r="K60" s="185"/>
      <c r="L60" s="279"/>
      <c r="M60" s="70"/>
      <c r="N60" s="51"/>
      <c r="O60" s="51"/>
      <c r="P60" s="52"/>
      <c r="Q60" s="52"/>
      <c r="R60" s="37"/>
      <c r="S60" s="51"/>
      <c r="T60" s="51"/>
      <c r="U60" s="51"/>
      <c r="V60" s="52"/>
      <c r="W60" s="52"/>
      <c r="X60" s="37"/>
      <c r="Y60" s="18"/>
      <c r="Z60" s="51"/>
      <c r="AA60" s="51"/>
      <c r="AB60" s="51"/>
      <c r="AC60" s="52"/>
      <c r="AD60" s="52"/>
      <c r="AE60" s="37"/>
      <c r="AF60" s="51"/>
      <c r="AG60" s="51"/>
      <c r="AH60" s="51"/>
      <c r="AI60" s="52"/>
      <c r="AJ60" s="52"/>
      <c r="AK60" s="37"/>
      <c r="AL60" s="51"/>
      <c r="AM60" s="51"/>
      <c r="AN60" s="51"/>
      <c r="AO60" s="52"/>
      <c r="AP60" s="52"/>
      <c r="AQ60" s="37"/>
      <c r="AR60" s="18"/>
      <c r="AS60" s="51"/>
      <c r="AT60" s="51"/>
      <c r="AU60" s="51"/>
      <c r="AV60" s="52"/>
      <c r="AW60" s="52"/>
      <c r="AX60" s="37"/>
      <c r="AY60" s="51"/>
      <c r="AZ60" s="51"/>
      <c r="BA60" s="51"/>
      <c r="BB60" s="52"/>
      <c r="BC60" s="52"/>
      <c r="BD60" s="37"/>
      <c r="BE60" s="51"/>
      <c r="BF60" s="51"/>
      <c r="BG60" s="51"/>
      <c r="BH60" s="52"/>
      <c r="BI60" s="52"/>
      <c r="BJ60" s="37"/>
      <c r="BL60" s="180"/>
      <c r="BM60" s="91"/>
      <c r="BN60" s="91"/>
      <c r="BO60" s="184"/>
      <c r="BP60" s="185"/>
      <c r="BQ60" s="279"/>
    </row>
    <row r="61" spans="1:97" ht="17.399999999999999" customHeight="1">
      <c r="A61" s="321"/>
      <c r="B61" s="187"/>
      <c r="C61" s="190"/>
      <c r="D61" s="210" t="s">
        <v>34</v>
      </c>
      <c r="E61" s="211"/>
      <c r="F61" s="21">
        <v>0</v>
      </c>
      <c r="G61" s="180"/>
      <c r="H61" s="91"/>
      <c r="I61" s="91"/>
      <c r="J61" s="184"/>
      <c r="K61" s="185"/>
      <c r="L61" s="279"/>
      <c r="M61" s="70"/>
      <c r="N61" s="51"/>
      <c r="O61" s="51"/>
      <c r="P61" s="52"/>
      <c r="Q61" s="52"/>
      <c r="R61" s="37"/>
      <c r="S61" s="51"/>
      <c r="T61" s="51"/>
      <c r="U61" s="51"/>
      <c r="V61" s="52"/>
      <c r="W61" s="52"/>
      <c r="X61" s="37"/>
      <c r="Y61" s="18"/>
      <c r="Z61" s="51"/>
      <c r="AA61" s="51"/>
      <c r="AB61" s="51"/>
      <c r="AC61" s="52"/>
      <c r="AD61" s="52"/>
      <c r="AE61" s="37"/>
      <c r="AF61" s="51"/>
      <c r="AG61" s="51"/>
      <c r="AH61" s="51"/>
      <c r="AI61" s="52"/>
      <c r="AJ61" s="52"/>
      <c r="AK61" s="37"/>
      <c r="AL61" s="51"/>
      <c r="AM61" s="51"/>
      <c r="AN61" s="51"/>
      <c r="AO61" s="52"/>
      <c r="AP61" s="52"/>
      <c r="AQ61" s="37"/>
      <c r="AR61" s="18"/>
      <c r="AS61" s="51"/>
      <c r="AT61" s="51"/>
      <c r="AU61" s="51"/>
      <c r="AV61" s="52"/>
      <c r="AW61" s="52"/>
      <c r="AX61" s="37"/>
      <c r="AY61" s="51"/>
      <c r="AZ61" s="51"/>
      <c r="BA61" s="51"/>
      <c r="BB61" s="52"/>
      <c r="BC61" s="52"/>
      <c r="BD61" s="37"/>
      <c r="BE61" s="51"/>
      <c r="BF61" s="51"/>
      <c r="BG61" s="51"/>
      <c r="BH61" s="52"/>
      <c r="BI61" s="52"/>
      <c r="BJ61" s="37"/>
      <c r="BL61" s="180"/>
      <c r="BM61" s="91"/>
      <c r="BN61" s="91"/>
      <c r="BO61" s="184"/>
      <c r="BP61" s="185"/>
      <c r="BQ61" s="279"/>
    </row>
    <row r="62" spans="1:97" ht="17.399999999999999" customHeight="1">
      <c r="A62" s="321"/>
      <c r="B62" s="187"/>
      <c r="C62" s="167" t="s">
        <v>19</v>
      </c>
      <c r="D62" s="169" t="s">
        <v>35</v>
      </c>
      <c r="E62" s="170"/>
      <c r="F62" s="19">
        <v>1</v>
      </c>
      <c r="G62" s="180"/>
      <c r="H62" s="91"/>
      <c r="I62" s="91"/>
      <c r="J62" s="184"/>
      <c r="K62" s="185"/>
      <c r="L62" s="279"/>
      <c r="M62" s="70"/>
      <c r="N62" s="51"/>
      <c r="O62" s="51"/>
      <c r="P62" s="52"/>
      <c r="Q62" s="52"/>
      <c r="R62" s="37"/>
      <c r="S62" s="51"/>
      <c r="T62" s="51"/>
      <c r="U62" s="51"/>
      <c r="V62" s="52"/>
      <c r="W62" s="52"/>
      <c r="X62" s="37"/>
      <c r="Y62" s="18"/>
      <c r="Z62" s="51"/>
      <c r="AA62" s="51"/>
      <c r="AB62" s="51"/>
      <c r="AC62" s="52"/>
      <c r="AD62" s="52"/>
      <c r="AE62" s="37"/>
      <c r="AF62" s="51"/>
      <c r="AG62" s="51"/>
      <c r="AH62" s="51"/>
      <c r="AI62" s="52"/>
      <c r="AJ62" s="52"/>
      <c r="AK62" s="37"/>
      <c r="AL62" s="51"/>
      <c r="AM62" s="51"/>
      <c r="AN62" s="51"/>
      <c r="AO62" s="52"/>
      <c r="AP62" s="52"/>
      <c r="AQ62" s="37"/>
      <c r="AR62" s="18"/>
      <c r="AS62" s="51"/>
      <c r="AT62" s="51"/>
      <c r="AU62" s="51"/>
      <c r="AV62" s="52"/>
      <c r="AW62" s="52"/>
      <c r="AX62" s="37"/>
      <c r="AY62" s="51"/>
      <c r="AZ62" s="51"/>
      <c r="BA62" s="51"/>
      <c r="BB62" s="52"/>
      <c r="BC62" s="52"/>
      <c r="BD62" s="37"/>
      <c r="BE62" s="51"/>
      <c r="BF62" s="51"/>
      <c r="BG62" s="51"/>
      <c r="BH62" s="52"/>
      <c r="BI62" s="52"/>
      <c r="BJ62" s="37"/>
      <c r="BL62" s="180"/>
      <c r="BM62" s="91"/>
      <c r="BN62" s="91"/>
      <c r="BO62" s="184"/>
      <c r="BP62" s="185"/>
      <c r="BQ62" s="279"/>
    </row>
    <row r="63" spans="1:97" ht="17.399999999999999" customHeight="1">
      <c r="A63" s="321"/>
      <c r="B63" s="187"/>
      <c r="C63" s="212"/>
      <c r="D63" s="171" t="s">
        <v>36</v>
      </c>
      <c r="E63" s="172"/>
      <c r="F63" s="22">
        <v>0</v>
      </c>
      <c r="G63" s="180"/>
      <c r="H63" s="91"/>
      <c r="I63" s="91"/>
      <c r="J63" s="184"/>
      <c r="K63" s="185"/>
      <c r="L63" s="279"/>
      <c r="M63" s="70"/>
      <c r="N63" s="51"/>
      <c r="O63" s="51"/>
      <c r="P63" s="52"/>
      <c r="Q63" s="52"/>
      <c r="R63" s="37"/>
      <c r="S63" s="51"/>
      <c r="T63" s="51"/>
      <c r="U63" s="51"/>
      <c r="V63" s="52"/>
      <c r="W63" s="52"/>
      <c r="X63" s="37"/>
      <c r="Y63" s="18"/>
      <c r="Z63" s="51"/>
      <c r="AA63" s="51"/>
      <c r="AB63" s="51"/>
      <c r="AC63" s="52"/>
      <c r="AD63" s="52"/>
      <c r="AE63" s="37"/>
      <c r="AF63" s="51"/>
      <c r="AG63" s="51"/>
      <c r="AH63" s="51"/>
      <c r="AI63" s="52"/>
      <c r="AJ63" s="52"/>
      <c r="AK63" s="37"/>
      <c r="AL63" s="51"/>
      <c r="AM63" s="51"/>
      <c r="AN63" s="51"/>
      <c r="AO63" s="52"/>
      <c r="AP63" s="52"/>
      <c r="AQ63" s="37"/>
      <c r="AR63" s="18"/>
      <c r="AS63" s="51"/>
      <c r="AT63" s="51"/>
      <c r="AU63" s="51"/>
      <c r="AV63" s="52"/>
      <c r="AW63" s="52"/>
      <c r="AX63" s="37"/>
      <c r="AY63" s="51"/>
      <c r="AZ63" s="51"/>
      <c r="BA63" s="51"/>
      <c r="BB63" s="52"/>
      <c r="BC63" s="52"/>
      <c r="BD63" s="37"/>
      <c r="BE63" s="51"/>
      <c r="BF63" s="51"/>
      <c r="BG63" s="51"/>
      <c r="BH63" s="52"/>
      <c r="BI63" s="52"/>
      <c r="BJ63" s="37"/>
      <c r="BL63" s="180"/>
      <c r="BM63" s="91"/>
      <c r="BN63" s="91"/>
      <c r="BO63" s="184"/>
      <c r="BP63" s="185"/>
      <c r="BQ63" s="279"/>
    </row>
    <row r="64" spans="1:97" ht="17.399999999999999" customHeight="1">
      <c r="A64" s="321"/>
      <c r="B64" s="187"/>
      <c r="C64" s="167" t="s">
        <v>20</v>
      </c>
      <c r="D64" s="169" t="s">
        <v>37</v>
      </c>
      <c r="E64" s="170"/>
      <c r="F64" s="19">
        <v>1</v>
      </c>
      <c r="G64" s="180"/>
      <c r="H64" s="91"/>
      <c r="I64" s="91"/>
      <c r="J64" s="184"/>
      <c r="K64" s="185"/>
      <c r="L64" s="279"/>
      <c r="M64" s="70"/>
      <c r="N64" s="51"/>
      <c r="O64" s="51"/>
      <c r="P64" s="52"/>
      <c r="Q64" s="52"/>
      <c r="R64" s="37"/>
      <c r="S64" s="51"/>
      <c r="T64" s="51"/>
      <c r="U64" s="51"/>
      <c r="V64" s="52"/>
      <c r="W64" s="52"/>
      <c r="X64" s="37"/>
      <c r="Y64" s="18"/>
      <c r="Z64" s="51"/>
      <c r="AA64" s="51"/>
      <c r="AB64" s="51"/>
      <c r="AC64" s="52"/>
      <c r="AD64" s="52"/>
      <c r="AE64" s="37"/>
      <c r="AF64" s="51"/>
      <c r="AG64" s="51"/>
      <c r="AH64" s="51"/>
      <c r="AI64" s="52"/>
      <c r="AJ64" s="52"/>
      <c r="AK64" s="37"/>
      <c r="AL64" s="51"/>
      <c r="AM64" s="51"/>
      <c r="AN64" s="51"/>
      <c r="AO64" s="52"/>
      <c r="AP64" s="52"/>
      <c r="AQ64" s="37"/>
      <c r="AR64" s="18"/>
      <c r="AS64" s="51"/>
      <c r="AT64" s="51"/>
      <c r="AU64" s="51"/>
      <c r="AV64" s="52"/>
      <c r="AW64" s="52"/>
      <c r="AX64" s="37"/>
      <c r="AY64" s="51"/>
      <c r="AZ64" s="51"/>
      <c r="BA64" s="51"/>
      <c r="BB64" s="52"/>
      <c r="BC64" s="52"/>
      <c r="BD64" s="37"/>
      <c r="BE64" s="51"/>
      <c r="BF64" s="51"/>
      <c r="BG64" s="51"/>
      <c r="BH64" s="52"/>
      <c r="BI64" s="52"/>
      <c r="BJ64" s="37"/>
      <c r="BL64" s="180"/>
      <c r="BM64" s="91"/>
      <c r="BN64" s="91"/>
      <c r="BO64" s="184"/>
      <c r="BP64" s="185"/>
      <c r="BQ64" s="279"/>
    </row>
    <row r="65" spans="1:69" ht="17.399999999999999" customHeight="1">
      <c r="A65" s="321"/>
      <c r="B65" s="187"/>
      <c r="C65" s="212"/>
      <c r="D65" s="171" t="s">
        <v>38</v>
      </c>
      <c r="E65" s="172"/>
      <c r="F65" s="22">
        <v>0</v>
      </c>
      <c r="G65" s="180"/>
      <c r="H65" s="91"/>
      <c r="I65" s="91"/>
      <c r="J65" s="184"/>
      <c r="K65" s="185"/>
      <c r="L65" s="279"/>
      <c r="M65" s="70"/>
      <c r="N65" s="51"/>
      <c r="O65" s="51"/>
      <c r="P65" s="52"/>
      <c r="Q65" s="52"/>
      <c r="R65" s="37"/>
      <c r="S65" s="51"/>
      <c r="T65" s="51"/>
      <c r="U65" s="51"/>
      <c r="V65" s="52"/>
      <c r="W65" s="52"/>
      <c r="X65" s="37"/>
      <c r="Y65" s="18"/>
      <c r="Z65" s="51"/>
      <c r="AA65" s="51"/>
      <c r="AB65" s="51"/>
      <c r="AC65" s="52"/>
      <c r="AD65" s="52"/>
      <c r="AE65" s="37"/>
      <c r="AF65" s="51"/>
      <c r="AG65" s="51"/>
      <c r="AH65" s="51"/>
      <c r="AI65" s="52"/>
      <c r="AJ65" s="52"/>
      <c r="AK65" s="37"/>
      <c r="AL65" s="51"/>
      <c r="AM65" s="51"/>
      <c r="AN65" s="51"/>
      <c r="AO65" s="52"/>
      <c r="AP65" s="52"/>
      <c r="AQ65" s="37"/>
      <c r="AR65" s="18"/>
      <c r="AS65" s="51"/>
      <c r="AT65" s="51"/>
      <c r="AU65" s="51"/>
      <c r="AV65" s="52"/>
      <c r="AW65" s="52"/>
      <c r="AX65" s="37"/>
      <c r="AY65" s="51"/>
      <c r="AZ65" s="51"/>
      <c r="BA65" s="51"/>
      <c r="BB65" s="52"/>
      <c r="BC65" s="52"/>
      <c r="BD65" s="37"/>
      <c r="BE65" s="51"/>
      <c r="BF65" s="51"/>
      <c r="BG65" s="51"/>
      <c r="BH65" s="52"/>
      <c r="BI65" s="52"/>
      <c r="BJ65" s="37"/>
      <c r="BL65" s="180"/>
      <c r="BM65" s="91"/>
      <c r="BN65" s="91"/>
      <c r="BO65" s="184"/>
      <c r="BP65" s="185"/>
      <c r="BQ65" s="279"/>
    </row>
    <row r="66" spans="1:69" ht="17.399999999999999" customHeight="1">
      <c r="A66" s="321"/>
      <c r="B66" s="187"/>
      <c r="C66" s="167" t="s">
        <v>21</v>
      </c>
      <c r="D66" s="169" t="s">
        <v>39</v>
      </c>
      <c r="E66" s="170"/>
      <c r="F66" s="19">
        <v>1</v>
      </c>
      <c r="G66" s="180"/>
      <c r="H66" s="91"/>
      <c r="I66" s="91"/>
      <c r="J66" s="184"/>
      <c r="K66" s="185"/>
      <c r="L66" s="279"/>
      <c r="M66" s="70"/>
      <c r="N66" s="51"/>
      <c r="O66" s="51"/>
      <c r="P66" s="52"/>
      <c r="Q66" s="52"/>
      <c r="R66" s="37"/>
      <c r="S66" s="51"/>
      <c r="T66" s="51"/>
      <c r="U66" s="51"/>
      <c r="V66" s="52"/>
      <c r="W66" s="52"/>
      <c r="X66" s="37"/>
      <c r="Y66" s="18"/>
      <c r="Z66" s="51"/>
      <c r="AA66" s="51"/>
      <c r="AB66" s="51"/>
      <c r="AC66" s="52"/>
      <c r="AD66" s="52"/>
      <c r="AE66" s="37"/>
      <c r="AF66" s="51"/>
      <c r="AG66" s="51"/>
      <c r="AH66" s="51"/>
      <c r="AI66" s="52"/>
      <c r="AJ66" s="52"/>
      <c r="AK66" s="37"/>
      <c r="AL66" s="51"/>
      <c r="AM66" s="51"/>
      <c r="AN66" s="51"/>
      <c r="AO66" s="52"/>
      <c r="AP66" s="52"/>
      <c r="AQ66" s="37"/>
      <c r="AR66" s="18"/>
      <c r="AS66" s="51"/>
      <c r="AT66" s="51"/>
      <c r="AU66" s="51"/>
      <c r="AV66" s="52"/>
      <c r="AW66" s="52"/>
      <c r="AX66" s="37"/>
      <c r="AY66" s="51"/>
      <c r="AZ66" s="51"/>
      <c r="BA66" s="51"/>
      <c r="BB66" s="52"/>
      <c r="BC66" s="52"/>
      <c r="BD66" s="37"/>
      <c r="BE66" s="51"/>
      <c r="BF66" s="51"/>
      <c r="BG66" s="51"/>
      <c r="BH66" s="52"/>
      <c r="BI66" s="52"/>
      <c r="BJ66" s="37"/>
      <c r="BL66" s="180"/>
      <c r="BM66" s="91"/>
      <c r="BN66" s="91"/>
      <c r="BO66" s="184"/>
      <c r="BP66" s="185"/>
      <c r="BQ66" s="279"/>
    </row>
    <row r="67" spans="1:69" ht="17.399999999999999" customHeight="1">
      <c r="A67" s="321"/>
      <c r="B67" s="187"/>
      <c r="C67" s="168"/>
      <c r="D67" s="171" t="s">
        <v>40</v>
      </c>
      <c r="E67" s="172"/>
      <c r="F67" s="22">
        <v>0</v>
      </c>
      <c r="G67" s="180"/>
      <c r="H67" s="91"/>
      <c r="I67" s="91"/>
      <c r="J67" s="184"/>
      <c r="K67" s="185"/>
      <c r="L67" s="279"/>
      <c r="M67" s="70"/>
      <c r="N67" s="51"/>
      <c r="O67" s="51"/>
      <c r="P67" s="52"/>
      <c r="Q67" s="52"/>
      <c r="R67" s="37"/>
      <c r="S67" s="51"/>
      <c r="T67" s="51"/>
      <c r="U67" s="51"/>
      <c r="V67" s="52"/>
      <c r="W67" s="52"/>
      <c r="X67" s="37"/>
      <c r="Y67" s="18"/>
      <c r="Z67" s="51"/>
      <c r="AA67" s="51"/>
      <c r="AB67" s="51"/>
      <c r="AC67" s="52"/>
      <c r="AD67" s="52"/>
      <c r="AE67" s="37"/>
      <c r="AF67" s="51"/>
      <c r="AG67" s="51"/>
      <c r="AH67" s="51"/>
      <c r="AI67" s="52"/>
      <c r="AJ67" s="52"/>
      <c r="AK67" s="37"/>
      <c r="AL67" s="51"/>
      <c r="AM67" s="51"/>
      <c r="AN67" s="51"/>
      <c r="AO67" s="52"/>
      <c r="AP67" s="52"/>
      <c r="AQ67" s="37"/>
      <c r="AR67" s="18"/>
      <c r="AS67" s="51"/>
      <c r="AT67" s="51"/>
      <c r="AU67" s="51"/>
      <c r="AV67" s="52"/>
      <c r="AW67" s="52"/>
      <c r="AX67" s="37"/>
      <c r="AY67" s="51"/>
      <c r="AZ67" s="51"/>
      <c r="BA67" s="51"/>
      <c r="BB67" s="52"/>
      <c r="BC67" s="52"/>
      <c r="BD67" s="37"/>
      <c r="BE67" s="51"/>
      <c r="BF67" s="51"/>
      <c r="BG67" s="51"/>
      <c r="BH67" s="52"/>
      <c r="BI67" s="52"/>
      <c r="BJ67" s="37"/>
      <c r="BL67" s="180"/>
      <c r="BM67" s="91"/>
      <c r="BN67" s="91"/>
      <c r="BO67" s="184"/>
      <c r="BP67" s="185"/>
      <c r="BQ67" s="279"/>
    </row>
    <row r="68" spans="1:69" ht="17.399999999999999" customHeight="1">
      <c r="A68" s="321"/>
      <c r="B68" s="187"/>
      <c r="C68" s="167" t="s">
        <v>22</v>
      </c>
      <c r="D68" s="169" t="s">
        <v>41</v>
      </c>
      <c r="E68" s="170"/>
      <c r="F68" s="19">
        <v>1</v>
      </c>
      <c r="G68" s="180"/>
      <c r="H68" s="91"/>
      <c r="I68" s="91"/>
      <c r="J68" s="184"/>
      <c r="K68" s="185"/>
      <c r="L68" s="279"/>
      <c r="M68" s="70"/>
      <c r="N68" s="51"/>
      <c r="O68" s="51"/>
      <c r="P68" s="52"/>
      <c r="Q68" s="52"/>
      <c r="R68" s="37"/>
      <c r="S68" s="51"/>
      <c r="T68" s="51"/>
      <c r="U68" s="51"/>
      <c r="V68" s="52"/>
      <c r="W68" s="52"/>
      <c r="X68" s="37"/>
      <c r="Y68" s="18"/>
      <c r="Z68" s="51"/>
      <c r="AA68" s="51"/>
      <c r="AB68" s="51"/>
      <c r="AC68" s="52"/>
      <c r="AD68" s="52"/>
      <c r="AE68" s="37"/>
      <c r="AF68" s="51"/>
      <c r="AG68" s="51"/>
      <c r="AH68" s="51"/>
      <c r="AI68" s="52"/>
      <c r="AJ68" s="52"/>
      <c r="AK68" s="37"/>
      <c r="AL68" s="51"/>
      <c r="AM68" s="51"/>
      <c r="AN68" s="51"/>
      <c r="AO68" s="52"/>
      <c r="AP68" s="52"/>
      <c r="AQ68" s="37"/>
      <c r="AR68" s="18"/>
      <c r="AS68" s="51"/>
      <c r="AT68" s="51"/>
      <c r="AU68" s="51"/>
      <c r="AV68" s="52"/>
      <c r="AW68" s="52"/>
      <c r="AX68" s="37"/>
      <c r="AY68" s="51"/>
      <c r="AZ68" s="51"/>
      <c r="BA68" s="51"/>
      <c r="BB68" s="52"/>
      <c r="BC68" s="52"/>
      <c r="BD68" s="37"/>
      <c r="BE68" s="51"/>
      <c r="BF68" s="51"/>
      <c r="BG68" s="51"/>
      <c r="BH68" s="52"/>
      <c r="BI68" s="52"/>
      <c r="BJ68" s="37"/>
      <c r="BL68" s="180"/>
      <c r="BM68" s="91"/>
      <c r="BN68" s="91"/>
      <c r="BO68" s="184"/>
      <c r="BP68" s="185"/>
      <c r="BQ68" s="279"/>
    </row>
    <row r="69" spans="1:69" ht="17.399999999999999" customHeight="1">
      <c r="A69" s="321"/>
      <c r="B69" s="187"/>
      <c r="C69" s="168"/>
      <c r="D69" s="171" t="s">
        <v>42</v>
      </c>
      <c r="E69" s="172"/>
      <c r="F69" s="22">
        <v>0</v>
      </c>
      <c r="G69" s="180"/>
      <c r="H69" s="91"/>
      <c r="I69" s="91"/>
      <c r="J69" s="184"/>
      <c r="K69" s="185"/>
      <c r="L69" s="279"/>
      <c r="M69" s="70"/>
      <c r="N69" s="51"/>
      <c r="O69" s="51"/>
      <c r="P69" s="51"/>
      <c r="Q69" s="51"/>
      <c r="R69" s="37"/>
      <c r="S69" s="51"/>
      <c r="T69" s="51"/>
      <c r="U69" s="51"/>
      <c r="V69" s="51"/>
      <c r="W69" s="51"/>
      <c r="X69" s="37"/>
      <c r="Y69" s="18"/>
      <c r="Z69" s="51"/>
      <c r="AA69" s="51"/>
      <c r="AB69" s="51"/>
      <c r="AC69" s="51"/>
      <c r="AD69" s="51"/>
      <c r="AE69" s="37"/>
      <c r="AF69" s="51"/>
      <c r="AG69" s="51"/>
      <c r="AH69" s="51"/>
      <c r="AI69" s="51"/>
      <c r="AJ69" s="51"/>
      <c r="AK69" s="37"/>
      <c r="AL69" s="51"/>
      <c r="AM69" s="51"/>
      <c r="AN69" s="51"/>
      <c r="AO69" s="51"/>
      <c r="AP69" s="51"/>
      <c r="AQ69" s="37"/>
      <c r="AR69" s="18"/>
      <c r="AS69" s="51"/>
      <c r="AT69" s="51"/>
      <c r="AU69" s="51"/>
      <c r="AV69" s="51"/>
      <c r="AW69" s="51"/>
      <c r="AX69" s="37"/>
      <c r="AY69" s="51"/>
      <c r="AZ69" s="51"/>
      <c r="BA69" s="51"/>
      <c r="BB69" s="51"/>
      <c r="BC69" s="51"/>
      <c r="BD69" s="37"/>
      <c r="BE69" s="51"/>
      <c r="BF69" s="51"/>
      <c r="BG69" s="51"/>
      <c r="BH69" s="51"/>
      <c r="BI69" s="51"/>
      <c r="BJ69" s="37"/>
      <c r="BL69" s="180"/>
      <c r="BM69" s="91"/>
      <c r="BN69" s="91"/>
      <c r="BO69" s="184"/>
      <c r="BP69" s="185"/>
      <c r="BQ69" s="279"/>
    </row>
    <row r="70" spans="1:69" ht="17.399999999999999" customHeight="1">
      <c r="A70" s="321"/>
      <c r="B70" s="187"/>
      <c r="C70" s="167" t="s">
        <v>59</v>
      </c>
      <c r="D70" s="169" t="s">
        <v>60</v>
      </c>
      <c r="E70" s="170"/>
      <c r="F70" s="19">
        <v>1</v>
      </c>
      <c r="G70" s="180"/>
      <c r="H70" s="91"/>
      <c r="I70" s="91"/>
      <c r="J70" s="184"/>
      <c r="K70" s="185"/>
      <c r="L70" s="279"/>
      <c r="M70" s="70"/>
      <c r="N70" s="51"/>
      <c r="O70" s="51"/>
      <c r="P70" s="51"/>
      <c r="Q70" s="51"/>
      <c r="R70" s="37"/>
      <c r="S70" s="51"/>
      <c r="T70" s="51"/>
      <c r="U70" s="51"/>
      <c r="V70" s="51"/>
      <c r="W70" s="51"/>
      <c r="X70" s="37"/>
      <c r="Y70" s="18"/>
      <c r="Z70" s="51"/>
      <c r="AA70" s="51"/>
      <c r="AB70" s="51"/>
      <c r="AC70" s="51"/>
      <c r="AD70" s="51"/>
      <c r="AE70" s="37"/>
      <c r="AF70" s="51"/>
      <c r="AG70" s="51"/>
      <c r="AH70" s="51"/>
      <c r="AI70" s="51"/>
      <c r="AJ70" s="51"/>
      <c r="AK70" s="37"/>
      <c r="AL70" s="51"/>
      <c r="AM70" s="51"/>
      <c r="AN70" s="51"/>
      <c r="AO70" s="51"/>
      <c r="AP70" s="51"/>
      <c r="AQ70" s="37"/>
      <c r="AR70" s="18"/>
      <c r="AS70" s="51"/>
      <c r="AT70" s="51"/>
      <c r="AU70" s="51"/>
      <c r="AV70" s="51"/>
      <c r="AW70" s="51"/>
      <c r="AX70" s="37"/>
      <c r="AY70" s="51"/>
      <c r="AZ70" s="51"/>
      <c r="BA70" s="51"/>
      <c r="BB70" s="51"/>
      <c r="BC70" s="51"/>
      <c r="BD70" s="37"/>
      <c r="BE70" s="51"/>
      <c r="BF70" s="51"/>
      <c r="BG70" s="51"/>
      <c r="BH70" s="51"/>
      <c r="BI70" s="51"/>
      <c r="BJ70" s="37"/>
      <c r="BL70" s="180"/>
      <c r="BM70" s="91"/>
      <c r="BN70" s="91"/>
      <c r="BO70" s="184"/>
      <c r="BP70" s="185"/>
      <c r="BQ70" s="279"/>
    </row>
    <row r="71" spans="1:69" ht="17.399999999999999" customHeight="1">
      <c r="A71" s="321"/>
      <c r="B71" s="187"/>
      <c r="C71" s="168"/>
      <c r="D71" s="171" t="s">
        <v>61</v>
      </c>
      <c r="E71" s="172"/>
      <c r="F71" s="22">
        <v>0</v>
      </c>
      <c r="G71" s="180"/>
      <c r="H71" s="91"/>
      <c r="I71" s="91"/>
      <c r="J71" s="216"/>
      <c r="K71" s="217"/>
      <c r="L71" s="279"/>
      <c r="M71" s="70"/>
      <c r="N71" s="51"/>
      <c r="O71" s="51"/>
      <c r="P71" s="51"/>
      <c r="Q71" s="51"/>
      <c r="R71" s="37"/>
      <c r="S71" s="51"/>
      <c r="T71" s="51"/>
      <c r="U71" s="51"/>
      <c r="V71" s="51"/>
      <c r="W71" s="51"/>
      <c r="X71" s="37"/>
      <c r="Y71" s="18"/>
      <c r="Z71" s="51"/>
      <c r="AA71" s="51"/>
      <c r="AB71" s="51"/>
      <c r="AC71" s="51"/>
      <c r="AD71" s="51"/>
      <c r="AE71" s="37"/>
      <c r="AF71" s="51"/>
      <c r="AG71" s="51"/>
      <c r="AH71" s="51"/>
      <c r="AI71" s="51"/>
      <c r="AJ71" s="51"/>
      <c r="AK71" s="37"/>
      <c r="AL71" s="51"/>
      <c r="AM71" s="51"/>
      <c r="AN71" s="51"/>
      <c r="AO71" s="51"/>
      <c r="AP71" s="51"/>
      <c r="AQ71" s="37"/>
      <c r="AR71" s="18"/>
      <c r="AS71" s="51"/>
      <c r="AT71" s="51"/>
      <c r="AU71" s="51"/>
      <c r="AV71" s="51"/>
      <c r="AW71" s="51"/>
      <c r="AX71" s="37"/>
      <c r="AY71" s="51"/>
      <c r="AZ71" s="51"/>
      <c r="BA71" s="51"/>
      <c r="BB71" s="51"/>
      <c r="BC71" s="51"/>
      <c r="BD71" s="37"/>
      <c r="BE71" s="51"/>
      <c r="BF71" s="51"/>
      <c r="BG71" s="51"/>
      <c r="BH71" s="51"/>
      <c r="BI71" s="51"/>
      <c r="BJ71" s="37"/>
      <c r="BL71" s="180"/>
      <c r="BM71" s="91"/>
      <c r="BN71" s="91"/>
      <c r="BO71" s="163">
        <f>$J$71</f>
        <v>0</v>
      </c>
      <c r="BP71" s="164"/>
      <c r="BQ71" s="279"/>
    </row>
    <row r="72" spans="1:69" ht="17.399999999999999" customHeight="1">
      <c r="A72" s="321"/>
      <c r="B72" s="187"/>
      <c r="C72" s="167" t="s">
        <v>97</v>
      </c>
      <c r="D72" s="169" t="s">
        <v>41</v>
      </c>
      <c r="E72" s="170"/>
      <c r="F72" s="19">
        <v>1</v>
      </c>
      <c r="G72" s="180"/>
      <c r="H72" s="91"/>
      <c r="I72" s="91"/>
      <c r="J72" s="218"/>
      <c r="K72" s="219"/>
      <c r="L72" s="279"/>
      <c r="M72" s="45"/>
      <c r="N72" s="46"/>
      <c r="O72" s="46"/>
      <c r="P72" s="46"/>
      <c r="Q72" s="46"/>
      <c r="R72" s="18"/>
      <c r="S72" s="46"/>
      <c r="T72" s="46"/>
      <c r="U72" s="46"/>
      <c r="V72" s="46"/>
      <c r="W72" s="46"/>
      <c r="X72" s="18"/>
      <c r="Y72" s="18"/>
      <c r="Z72" s="46"/>
      <c r="AA72" s="46"/>
      <c r="AB72" s="46"/>
      <c r="AC72" s="46"/>
      <c r="AD72" s="46"/>
      <c r="AE72" s="18"/>
      <c r="AF72" s="46"/>
      <c r="AG72" s="46"/>
      <c r="AH72" s="46"/>
      <c r="AI72" s="46"/>
      <c r="AJ72" s="46"/>
      <c r="AK72" s="18"/>
      <c r="AL72" s="46"/>
      <c r="AM72" s="46"/>
      <c r="AN72" s="46"/>
      <c r="AO72" s="46"/>
      <c r="AP72" s="46"/>
      <c r="AQ72" s="18"/>
      <c r="AR72" s="18"/>
      <c r="AS72" s="46"/>
      <c r="AT72" s="46"/>
      <c r="AU72" s="46"/>
      <c r="AV72" s="46"/>
      <c r="AW72" s="46"/>
      <c r="AX72" s="18"/>
      <c r="AY72" s="46"/>
      <c r="AZ72" s="46"/>
      <c r="BA72" s="46"/>
      <c r="BB72" s="46"/>
      <c r="BC72" s="46"/>
      <c r="BD72" s="18"/>
      <c r="BE72" s="46"/>
      <c r="BF72" s="46"/>
      <c r="BG72" s="46"/>
      <c r="BH72" s="46"/>
      <c r="BI72" s="46"/>
      <c r="BJ72" s="18"/>
      <c r="BL72" s="180"/>
      <c r="BM72" s="91"/>
      <c r="BN72" s="91"/>
      <c r="BO72" s="165"/>
      <c r="BP72" s="92"/>
      <c r="BQ72" s="279"/>
    </row>
    <row r="73" spans="1:69" ht="17.399999999999999" customHeight="1">
      <c r="A73" s="321"/>
      <c r="B73" s="187"/>
      <c r="C73" s="168"/>
      <c r="D73" s="171" t="s">
        <v>42</v>
      </c>
      <c r="E73" s="172"/>
      <c r="F73" s="22">
        <v>0</v>
      </c>
      <c r="G73" s="181"/>
      <c r="H73" s="94"/>
      <c r="I73" s="94"/>
      <c r="J73" s="220"/>
      <c r="K73" s="221"/>
      <c r="L73" s="296"/>
      <c r="M73" s="45"/>
      <c r="N73" s="46"/>
      <c r="O73" s="46"/>
      <c r="P73" s="46"/>
      <c r="Q73" s="46"/>
      <c r="R73" s="18"/>
      <c r="S73" s="46"/>
      <c r="T73" s="46"/>
      <c r="U73" s="46"/>
      <c r="V73" s="46"/>
      <c r="W73" s="46"/>
      <c r="X73" s="18"/>
      <c r="Y73" s="18"/>
      <c r="Z73" s="46"/>
      <c r="AA73" s="46"/>
      <c r="AB73" s="46"/>
      <c r="AC73" s="46"/>
      <c r="AD73" s="46"/>
      <c r="AE73" s="18"/>
      <c r="AF73" s="46"/>
      <c r="AG73" s="46"/>
      <c r="AH73" s="46"/>
      <c r="AI73" s="46"/>
      <c r="AJ73" s="46"/>
      <c r="AK73" s="18"/>
      <c r="AL73" s="46"/>
      <c r="AM73" s="46"/>
      <c r="AN73" s="46"/>
      <c r="AO73" s="46"/>
      <c r="AP73" s="46"/>
      <c r="AQ73" s="18"/>
      <c r="AR73" s="18"/>
      <c r="AS73" s="46"/>
      <c r="AT73" s="46"/>
      <c r="AU73" s="46"/>
      <c r="AV73" s="46"/>
      <c r="AW73" s="46"/>
      <c r="AX73" s="18"/>
      <c r="AY73" s="46"/>
      <c r="AZ73" s="46"/>
      <c r="BA73" s="46"/>
      <c r="BB73" s="46"/>
      <c r="BC73" s="46"/>
      <c r="BD73" s="18"/>
      <c r="BE73" s="46"/>
      <c r="BF73" s="46"/>
      <c r="BG73" s="46"/>
      <c r="BH73" s="46"/>
      <c r="BI73" s="46"/>
      <c r="BJ73" s="18"/>
      <c r="BL73" s="181"/>
      <c r="BM73" s="94"/>
      <c r="BN73" s="94"/>
      <c r="BO73" s="166"/>
      <c r="BP73" s="95"/>
      <c r="BQ73" s="296"/>
    </row>
    <row r="74" spans="1:69" ht="17.399999999999999" customHeight="1" thickBot="1">
      <c r="A74" s="321"/>
      <c r="B74" s="188"/>
      <c r="C74" s="173" t="s">
        <v>9</v>
      </c>
      <c r="D74" s="174"/>
      <c r="E74" s="175"/>
      <c r="F74" s="28">
        <v>3</v>
      </c>
      <c r="G74" s="176" t="str">
        <f>IF(G58=0,"-",G58)</f>
        <v>0.0</v>
      </c>
      <c r="H74" s="177"/>
      <c r="I74" s="177"/>
      <c r="J74" s="177"/>
      <c r="K74" s="178"/>
      <c r="L74" s="77"/>
      <c r="M74" s="70"/>
      <c r="N74" s="51"/>
      <c r="O74" s="51"/>
      <c r="P74" s="51"/>
      <c r="Q74" s="51"/>
      <c r="R74" s="18"/>
      <c r="S74" s="51"/>
      <c r="T74" s="51"/>
      <c r="U74" s="51"/>
      <c r="V74" s="51"/>
      <c r="W74" s="51"/>
      <c r="X74" s="18"/>
      <c r="Y74" s="18"/>
      <c r="Z74" s="51"/>
      <c r="AA74" s="51"/>
      <c r="AB74" s="51"/>
      <c r="AC74" s="51"/>
      <c r="AD74" s="51"/>
      <c r="AE74" s="18"/>
      <c r="AF74" s="51"/>
      <c r="AG74" s="51"/>
      <c r="AH74" s="51"/>
      <c r="AI74" s="51"/>
      <c r="AJ74" s="51"/>
      <c r="AK74" s="18"/>
      <c r="AL74" s="51"/>
      <c r="AM74" s="51"/>
      <c r="AN74" s="51"/>
      <c r="AO74" s="51"/>
      <c r="AP74" s="51"/>
      <c r="AQ74" s="18"/>
      <c r="AR74" s="18"/>
      <c r="AS74" s="51"/>
      <c r="AT74" s="51"/>
      <c r="AU74" s="51"/>
      <c r="AV74" s="51"/>
      <c r="AW74" s="51"/>
      <c r="AX74" s="18"/>
      <c r="AY74" s="51"/>
      <c r="AZ74" s="51"/>
      <c r="BA74" s="51"/>
      <c r="BB74" s="51"/>
      <c r="BC74" s="51"/>
      <c r="BD74" s="18"/>
      <c r="BE74" s="51"/>
      <c r="BF74" s="51"/>
      <c r="BG74" s="51"/>
      <c r="BH74" s="51"/>
      <c r="BI74" s="51"/>
      <c r="BJ74" s="18"/>
      <c r="BL74" s="152" t="str">
        <f>IF(BL58=0,"-",BL58)</f>
        <v>0.0</v>
      </c>
      <c r="BM74" s="153"/>
      <c r="BN74" s="153"/>
      <c r="BO74" s="153"/>
      <c r="BP74" s="154"/>
      <c r="BQ74" s="3"/>
    </row>
    <row r="75" spans="1:69" ht="17.399999999999999" customHeight="1" thickTop="1" thickBot="1">
      <c r="A75" s="322"/>
      <c r="B75" s="155" t="s">
        <v>1</v>
      </c>
      <c r="C75" s="156"/>
      <c r="D75" s="156"/>
      <c r="E75" s="157"/>
      <c r="F75" s="29">
        <f>F26+F51+F57+F74</f>
        <v>40</v>
      </c>
      <c r="G75" s="158"/>
      <c r="H75" s="159"/>
      <c r="I75" s="159"/>
      <c r="J75" s="159"/>
      <c r="K75" s="159"/>
      <c r="L75" s="83"/>
      <c r="M75" s="53"/>
      <c r="N75" s="53"/>
      <c r="O75" s="53"/>
      <c r="P75" s="53"/>
      <c r="Q75" s="53"/>
      <c r="R75" s="18"/>
      <c r="S75" s="53"/>
      <c r="T75" s="53"/>
      <c r="U75" s="53"/>
      <c r="V75" s="53"/>
      <c r="W75" s="53"/>
      <c r="X75" s="18"/>
      <c r="Y75" s="18"/>
      <c r="Z75" s="53"/>
      <c r="AA75" s="53"/>
      <c r="AB75" s="53"/>
      <c r="AC75" s="53"/>
      <c r="AD75" s="53"/>
      <c r="AE75" s="18"/>
      <c r="AF75" s="53"/>
      <c r="AG75" s="53"/>
      <c r="AH75" s="53"/>
      <c r="AI75" s="53"/>
      <c r="AJ75" s="53"/>
      <c r="AK75" s="18"/>
      <c r="AL75" s="53"/>
      <c r="AM75" s="53"/>
      <c r="AN75" s="53"/>
      <c r="AO75" s="53"/>
      <c r="AP75" s="53"/>
      <c r="AQ75" s="18"/>
      <c r="AR75" s="18"/>
      <c r="AS75" s="53"/>
      <c r="AT75" s="53"/>
      <c r="AU75" s="53"/>
      <c r="AV75" s="53"/>
      <c r="AW75" s="53"/>
      <c r="AX75" s="18"/>
      <c r="AY75" s="53"/>
      <c r="AZ75" s="53"/>
      <c r="BA75" s="53"/>
      <c r="BB75" s="53"/>
      <c r="BC75" s="53"/>
      <c r="BD75" s="18"/>
      <c r="BE75" s="53"/>
      <c r="BF75" s="53"/>
      <c r="BG75" s="53"/>
      <c r="BH75" s="53"/>
      <c r="BI75" s="53"/>
      <c r="BJ75" s="18"/>
      <c r="BL75" s="160">
        <f>IFERROR(BL26+BL51+BL57+BL74,"-")</f>
        <v>0</v>
      </c>
      <c r="BM75" s="161"/>
      <c r="BN75" s="161"/>
      <c r="BO75" s="161"/>
      <c r="BP75" s="162"/>
      <c r="BQ75" s="4"/>
    </row>
    <row r="76" spans="1:69" s="32" customFormat="1" ht="18.649999999999999" customHeight="1">
      <c r="A76" s="30"/>
      <c r="B76" s="31" t="s">
        <v>113</v>
      </c>
      <c r="C76" s="30"/>
      <c r="D76" s="30"/>
      <c r="E76" s="30"/>
    </row>
    <row r="77" spans="1:69" ht="18.649999999999999" customHeight="1">
      <c r="B77" s="31" t="s">
        <v>116</v>
      </c>
    </row>
    <row r="78" spans="1:69" ht="23" customHeight="1">
      <c r="B78" s="31"/>
    </row>
    <row r="79" spans="1:69" ht="23" customHeight="1"/>
    <row r="80" spans="1:69" ht="23" customHeight="1"/>
    <row r="81" spans="1:6" ht="23" customHeight="1"/>
    <row r="82" spans="1:6" ht="23" customHeight="1"/>
    <row r="83" spans="1:6" ht="21.65" customHeight="1"/>
    <row r="84" spans="1:6" ht="23" customHeight="1">
      <c r="B84" s="33" t="s">
        <v>71</v>
      </c>
    </row>
    <row r="85" spans="1:6" ht="7.25" customHeight="1">
      <c r="D85" s="34"/>
      <c r="E85" s="34"/>
      <c r="F85" s="34"/>
    </row>
    <row r="86" spans="1:6" s="8" customFormat="1" ht="33" customHeight="1">
      <c r="A86" s="35"/>
      <c r="B86" s="36" t="s">
        <v>0</v>
      </c>
      <c r="C86" s="36" t="s">
        <v>3</v>
      </c>
      <c r="D86" s="150" t="s">
        <v>72</v>
      </c>
      <c r="E86" s="150"/>
      <c r="F86" s="150"/>
    </row>
    <row r="87" spans="1:6" ht="47.4" customHeight="1">
      <c r="B87" s="198" t="s">
        <v>8</v>
      </c>
      <c r="C87" s="200" t="s">
        <v>73</v>
      </c>
      <c r="D87" s="50" t="s">
        <v>74</v>
      </c>
      <c r="E87" s="151" t="s">
        <v>118</v>
      </c>
      <c r="F87" s="151"/>
    </row>
    <row r="88" spans="1:6" ht="23.4" customHeight="1">
      <c r="B88" s="199"/>
      <c r="C88" s="201"/>
      <c r="D88" s="192" t="s">
        <v>75</v>
      </c>
      <c r="E88" s="194" t="s">
        <v>114</v>
      </c>
      <c r="F88" s="195"/>
    </row>
    <row r="89" spans="1:6" ht="23.4" customHeight="1">
      <c r="B89" s="202" t="s">
        <v>76</v>
      </c>
      <c r="C89" s="204" t="s">
        <v>83</v>
      </c>
      <c r="D89" s="193"/>
      <c r="E89" s="196"/>
      <c r="F89" s="197"/>
    </row>
    <row r="90" spans="1:6" ht="47.4" customHeight="1">
      <c r="B90" s="203"/>
      <c r="C90" s="205"/>
      <c r="D90" s="50" t="s">
        <v>77</v>
      </c>
      <c r="E90" s="151" t="s">
        <v>115</v>
      </c>
      <c r="F90" s="151"/>
    </row>
    <row r="91" spans="1:6" ht="17.399999999999999" customHeight="1">
      <c r="B91" s="37"/>
      <c r="C91" s="38"/>
      <c r="D91" s="39"/>
      <c r="E91" s="39"/>
      <c r="F91" s="39"/>
    </row>
    <row r="92" spans="1:6" ht="34.25" customHeight="1">
      <c r="B92" s="36" t="s">
        <v>0</v>
      </c>
      <c r="C92" s="36" t="s">
        <v>3</v>
      </c>
      <c r="D92" s="150" t="s">
        <v>72</v>
      </c>
      <c r="E92" s="150"/>
      <c r="F92" s="150"/>
    </row>
    <row r="93" spans="1:6" ht="53" customHeight="1">
      <c r="B93" s="40" t="s">
        <v>8</v>
      </c>
      <c r="C93" s="41" t="s">
        <v>78</v>
      </c>
      <c r="D93" s="151" t="s">
        <v>81</v>
      </c>
      <c r="E93" s="151" t="s">
        <v>119</v>
      </c>
      <c r="F93" s="151"/>
    </row>
    <row r="94" spans="1:6" ht="53" customHeight="1">
      <c r="B94" s="42" t="s">
        <v>79</v>
      </c>
      <c r="C94" s="43" t="s">
        <v>78</v>
      </c>
      <c r="D94" s="151"/>
      <c r="E94" s="151"/>
      <c r="F94" s="151"/>
    </row>
    <row r="95" spans="1:6" ht="17.399999999999999" customHeight="1">
      <c r="B95" s="37"/>
      <c r="C95" s="38"/>
      <c r="D95" s="39"/>
      <c r="E95" s="39"/>
      <c r="F95" s="39"/>
    </row>
    <row r="96" spans="1:6" ht="33.65" customHeight="1">
      <c r="B96" s="36" t="s">
        <v>0</v>
      </c>
      <c r="C96" s="36" t="s">
        <v>3</v>
      </c>
      <c r="D96" s="191" t="s">
        <v>80</v>
      </c>
      <c r="E96" s="191"/>
      <c r="F96" s="191"/>
    </row>
    <row r="97" spans="2:6" ht="66" customHeight="1">
      <c r="B97" s="40" t="s">
        <v>8</v>
      </c>
      <c r="C97" s="41" t="s">
        <v>70</v>
      </c>
      <c r="D97" s="192" t="s">
        <v>82</v>
      </c>
      <c r="E97" s="194" t="s">
        <v>120</v>
      </c>
      <c r="F97" s="195"/>
    </row>
    <row r="98" spans="2:6" ht="66" customHeight="1">
      <c r="B98" s="42" t="s">
        <v>79</v>
      </c>
      <c r="C98" s="43" t="s">
        <v>84</v>
      </c>
      <c r="D98" s="193"/>
      <c r="E98" s="196"/>
      <c r="F98" s="197"/>
    </row>
  </sheetData>
  <sheetProtection algorithmName="SHA-512" hashValue="vsRsfY/c+098iyYsx8fBgbObKTiKduTbmx3+B+VyUVzPev6uUA6uqb7/AA7F9XpsF63UPcBsQ1xttfxGJ+ShoA==" saltValue="fn/K5FZ/GbjFTr/hDgHW0g==" spinCount="100000" sheet="1" objects="1" scenarios="1"/>
  <mergeCells count="410">
    <mergeCell ref="F4:L4"/>
    <mergeCell ref="F3:L3"/>
    <mergeCell ref="BQ58:BQ73"/>
    <mergeCell ref="L58:L73"/>
    <mergeCell ref="F1:L1"/>
    <mergeCell ref="A2:L2"/>
    <mergeCell ref="F5:L5"/>
    <mergeCell ref="F6:L6"/>
    <mergeCell ref="F7:L7"/>
    <mergeCell ref="A10:B10"/>
    <mergeCell ref="C10:F10"/>
    <mergeCell ref="BL12:BP12"/>
    <mergeCell ref="A13:A75"/>
    <mergeCell ref="B13:B26"/>
    <mergeCell ref="C13:C19"/>
    <mergeCell ref="D13:E13"/>
    <mergeCell ref="G13:K19"/>
    <mergeCell ref="L13:L19"/>
    <mergeCell ref="A11:B11"/>
    <mergeCell ref="C11:F11"/>
    <mergeCell ref="BL11:BQ11"/>
    <mergeCell ref="D12:E12"/>
    <mergeCell ref="G12:K12"/>
    <mergeCell ref="D19:E19"/>
    <mergeCell ref="BL13:BP19"/>
    <mergeCell ref="BQ13:BQ19"/>
    <mergeCell ref="D14:E14"/>
    <mergeCell ref="D15:E15"/>
    <mergeCell ref="D16:E16"/>
    <mergeCell ref="D17:E17"/>
    <mergeCell ref="D18:E18"/>
    <mergeCell ref="BO20:BO23"/>
    <mergeCell ref="BP20:BP23"/>
    <mergeCell ref="BQ20:BQ23"/>
    <mergeCell ref="D21:E21"/>
    <mergeCell ref="F21:F22"/>
    <mergeCell ref="D22:E22"/>
    <mergeCell ref="D23:E23"/>
    <mergeCell ref="BL20:BL23"/>
    <mergeCell ref="BM20:BM23"/>
    <mergeCell ref="BN20:BN23"/>
    <mergeCell ref="J20:J23"/>
    <mergeCell ref="K20:K23"/>
    <mergeCell ref="L20:L23"/>
    <mergeCell ref="BL24:BP25"/>
    <mergeCell ref="BQ24:BQ25"/>
    <mergeCell ref="D25:E25"/>
    <mergeCell ref="C26:E26"/>
    <mergeCell ref="G26:K26"/>
    <mergeCell ref="Z26:AD26"/>
    <mergeCell ref="AF26:AJ26"/>
    <mergeCell ref="C24:C25"/>
    <mergeCell ref="D24:E24"/>
    <mergeCell ref="G24:K25"/>
    <mergeCell ref="L24:L25"/>
    <mergeCell ref="AS26:AW26"/>
    <mergeCell ref="AY26:BC26"/>
    <mergeCell ref="BL26:BP26"/>
    <mergeCell ref="AL26:AP26"/>
    <mergeCell ref="S26:W26"/>
    <mergeCell ref="BE26:BI26"/>
    <mergeCell ref="C20:C23"/>
    <mergeCell ref="D20:E20"/>
    <mergeCell ref="G20:G23"/>
    <mergeCell ref="H20:H23"/>
    <mergeCell ref="I20:I23"/>
    <mergeCell ref="B27:B51"/>
    <mergeCell ref="C27:F28"/>
    <mergeCell ref="G27:L27"/>
    <mergeCell ref="M27:R27"/>
    <mergeCell ref="C39:C42"/>
    <mergeCell ref="D39:E39"/>
    <mergeCell ref="G39:G42"/>
    <mergeCell ref="H39:H42"/>
    <mergeCell ref="I39:I42"/>
    <mergeCell ref="J39:J42"/>
    <mergeCell ref="C32:C38"/>
    <mergeCell ref="Q39:Q42"/>
    <mergeCell ref="R39:R42"/>
    <mergeCell ref="L43:L45"/>
    <mergeCell ref="M43:Q45"/>
    <mergeCell ref="R43:R45"/>
    <mergeCell ref="C46:C48"/>
    <mergeCell ref="D46:E46"/>
    <mergeCell ref="G46:K48"/>
    <mergeCell ref="AF27:AK27"/>
    <mergeCell ref="AS27:AX27"/>
    <mergeCell ref="C29:C31"/>
    <mergeCell ref="D29:E29"/>
    <mergeCell ref="G29:K31"/>
    <mergeCell ref="L29:L31"/>
    <mergeCell ref="M29:Q31"/>
    <mergeCell ref="R29:R31"/>
    <mergeCell ref="D30:E30"/>
    <mergeCell ref="D31:E31"/>
    <mergeCell ref="S29:W31"/>
    <mergeCell ref="X29:X31"/>
    <mergeCell ref="AA39:AA42"/>
    <mergeCell ref="BL27:BQ27"/>
    <mergeCell ref="G28:L28"/>
    <mergeCell ref="M28:R28"/>
    <mergeCell ref="Z28:AE28"/>
    <mergeCell ref="AF28:AK28"/>
    <mergeCell ref="AS28:AX28"/>
    <mergeCell ref="AY28:BD28"/>
    <mergeCell ref="BL28:BQ28"/>
    <mergeCell ref="AL27:AQ27"/>
    <mergeCell ref="AL28:AQ28"/>
    <mergeCell ref="S27:X27"/>
    <mergeCell ref="S28:X28"/>
    <mergeCell ref="BE27:BJ27"/>
    <mergeCell ref="BE28:BJ28"/>
    <mergeCell ref="Z29:AD31"/>
    <mergeCell ref="AE29:AE31"/>
    <mergeCell ref="AF29:AJ31"/>
    <mergeCell ref="AK29:AK31"/>
    <mergeCell ref="AS29:AW31"/>
    <mergeCell ref="AX29:AX31"/>
    <mergeCell ref="AL29:AP31"/>
    <mergeCell ref="AQ29:AQ31"/>
    <mergeCell ref="Z27:AE27"/>
    <mergeCell ref="AK32:AK38"/>
    <mergeCell ref="AS32:AW38"/>
    <mergeCell ref="AX32:AX38"/>
    <mergeCell ref="D32:E32"/>
    <mergeCell ref="G32:K38"/>
    <mergeCell ref="L32:L38"/>
    <mergeCell ref="M32:Q38"/>
    <mergeCell ref="R32:R38"/>
    <mergeCell ref="AY32:BC38"/>
    <mergeCell ref="AL32:AP38"/>
    <mergeCell ref="AQ32:AQ38"/>
    <mergeCell ref="S32:W38"/>
    <mergeCell ref="D33:E33"/>
    <mergeCell ref="D34:E34"/>
    <mergeCell ref="D35:E35"/>
    <mergeCell ref="D36:E36"/>
    <mergeCell ref="D37:E37"/>
    <mergeCell ref="D38:E38"/>
    <mergeCell ref="Z32:AD38"/>
    <mergeCell ref="AE32:AE38"/>
    <mergeCell ref="AF32:AJ38"/>
    <mergeCell ref="X32:X38"/>
    <mergeCell ref="D40:E40"/>
    <mergeCell ref="F40:F41"/>
    <mergeCell ref="D41:E41"/>
    <mergeCell ref="D42:E42"/>
    <mergeCell ref="S39:S42"/>
    <mergeCell ref="T39:T42"/>
    <mergeCell ref="U39:U42"/>
    <mergeCell ref="V39:V42"/>
    <mergeCell ref="BC39:BC42"/>
    <mergeCell ref="AW39:AW42"/>
    <mergeCell ref="AD39:AD42"/>
    <mergeCell ref="AE39:AE42"/>
    <mergeCell ref="AF39:AF42"/>
    <mergeCell ref="AB39:AB42"/>
    <mergeCell ref="AC39:AC42"/>
    <mergeCell ref="W39:W42"/>
    <mergeCell ref="X39:X42"/>
    <mergeCell ref="K39:K42"/>
    <mergeCell ref="L39:L42"/>
    <mergeCell ref="M39:M42"/>
    <mergeCell ref="N39:N42"/>
    <mergeCell ref="O39:O42"/>
    <mergeCell ref="P39:P42"/>
    <mergeCell ref="Z39:Z42"/>
    <mergeCell ref="BD43:BD45"/>
    <mergeCell ref="BL43:BP45"/>
    <mergeCell ref="D44:E44"/>
    <mergeCell ref="D45:E45"/>
    <mergeCell ref="S43:W45"/>
    <mergeCell ref="X43:X45"/>
    <mergeCell ref="BE43:BI45"/>
    <mergeCell ref="BJ43:BJ45"/>
    <mergeCell ref="Z43:AD45"/>
    <mergeCell ref="AE43:AE45"/>
    <mergeCell ref="AF43:AJ45"/>
    <mergeCell ref="AK43:AK45"/>
    <mergeCell ref="AS43:AW45"/>
    <mergeCell ref="AX43:AX45"/>
    <mergeCell ref="C43:C45"/>
    <mergeCell ref="D43:E43"/>
    <mergeCell ref="G43:K45"/>
    <mergeCell ref="D49:E49"/>
    <mergeCell ref="G49:K50"/>
    <mergeCell ref="L49:L50"/>
    <mergeCell ref="M49:Q50"/>
    <mergeCell ref="R49:R50"/>
    <mergeCell ref="AY46:BC48"/>
    <mergeCell ref="S49:W50"/>
    <mergeCell ref="X49:X50"/>
    <mergeCell ref="L46:L48"/>
    <mergeCell ref="M46:Q48"/>
    <mergeCell ref="R46:R48"/>
    <mergeCell ref="AY43:BC45"/>
    <mergeCell ref="BQ46:BQ48"/>
    <mergeCell ref="D47:E47"/>
    <mergeCell ref="D48:E48"/>
    <mergeCell ref="S46:W48"/>
    <mergeCell ref="X46:X48"/>
    <mergeCell ref="BE46:BI48"/>
    <mergeCell ref="BJ46:BJ48"/>
    <mergeCell ref="Z46:AD48"/>
    <mergeCell ref="AE46:AE48"/>
    <mergeCell ref="AF46:AJ48"/>
    <mergeCell ref="AK46:AK48"/>
    <mergeCell ref="AS46:AW48"/>
    <mergeCell ref="AX46:AX48"/>
    <mergeCell ref="BD46:BD48"/>
    <mergeCell ref="BL46:BP48"/>
    <mergeCell ref="B52:B57"/>
    <mergeCell ref="C52:C56"/>
    <mergeCell ref="D52:E52"/>
    <mergeCell ref="G52:K56"/>
    <mergeCell ref="L52:L56"/>
    <mergeCell ref="AY49:BC50"/>
    <mergeCell ref="BD49:BD50"/>
    <mergeCell ref="BL49:BP50"/>
    <mergeCell ref="BL52:BP56"/>
    <mergeCell ref="BL57:BP57"/>
    <mergeCell ref="C57:E57"/>
    <mergeCell ref="G57:K57"/>
    <mergeCell ref="BQ49:BQ50"/>
    <mergeCell ref="D50:E50"/>
    <mergeCell ref="C51:E51"/>
    <mergeCell ref="G51:K51"/>
    <mergeCell ref="M51:Q51"/>
    <mergeCell ref="Z51:AD51"/>
    <mergeCell ref="AF51:AJ51"/>
    <mergeCell ref="Z49:AD50"/>
    <mergeCell ref="AE49:AE50"/>
    <mergeCell ref="AF49:AJ50"/>
    <mergeCell ref="AK49:AK50"/>
    <mergeCell ref="AS49:AW50"/>
    <mergeCell ref="AX49:AX50"/>
    <mergeCell ref="AL49:AP50"/>
    <mergeCell ref="AQ49:AQ50"/>
    <mergeCell ref="C49:C50"/>
    <mergeCell ref="BE49:BI50"/>
    <mergeCell ref="BQ52:BQ56"/>
    <mergeCell ref="D53:E53"/>
    <mergeCell ref="D54:E54"/>
    <mergeCell ref="D55:E55"/>
    <mergeCell ref="D56:E56"/>
    <mergeCell ref="AS51:AW51"/>
    <mergeCell ref="AY51:BC51"/>
    <mergeCell ref="BL51:BP51"/>
    <mergeCell ref="S51:W51"/>
    <mergeCell ref="D59:E59"/>
    <mergeCell ref="D60:E60"/>
    <mergeCell ref="D61:E61"/>
    <mergeCell ref="C62:C63"/>
    <mergeCell ref="D62:E62"/>
    <mergeCell ref="D63:E63"/>
    <mergeCell ref="C58:E58"/>
    <mergeCell ref="G58:I73"/>
    <mergeCell ref="J58:K70"/>
    <mergeCell ref="C68:C69"/>
    <mergeCell ref="D68:E68"/>
    <mergeCell ref="D69:E69"/>
    <mergeCell ref="C70:C71"/>
    <mergeCell ref="D70:E70"/>
    <mergeCell ref="D71:E71"/>
    <mergeCell ref="J71:K73"/>
    <mergeCell ref="C64:C65"/>
    <mergeCell ref="D64:E64"/>
    <mergeCell ref="D65:E65"/>
    <mergeCell ref="C66:C67"/>
    <mergeCell ref="D66:E66"/>
    <mergeCell ref="D67:E67"/>
    <mergeCell ref="D96:F96"/>
    <mergeCell ref="D97:D98"/>
    <mergeCell ref="E97:F98"/>
    <mergeCell ref="D86:F86"/>
    <mergeCell ref="B87:B88"/>
    <mergeCell ref="C87:C88"/>
    <mergeCell ref="E87:F87"/>
    <mergeCell ref="D88:D89"/>
    <mergeCell ref="E88:F89"/>
    <mergeCell ref="B89:B90"/>
    <mergeCell ref="C89:C90"/>
    <mergeCell ref="E90:F90"/>
    <mergeCell ref="CF39:CF42"/>
    <mergeCell ref="CG39:CG42"/>
    <mergeCell ref="BE32:BI38"/>
    <mergeCell ref="BJ32:BJ38"/>
    <mergeCell ref="BE39:BE42"/>
    <mergeCell ref="BF39:BF42"/>
    <mergeCell ref="CC39:CC42"/>
    <mergeCell ref="D92:F92"/>
    <mergeCell ref="D93:D94"/>
    <mergeCell ref="E93:F94"/>
    <mergeCell ref="BL74:BP74"/>
    <mergeCell ref="B75:E75"/>
    <mergeCell ref="G75:K75"/>
    <mergeCell ref="BL75:BP75"/>
    <mergeCell ref="BO71:BP73"/>
    <mergeCell ref="C72:C73"/>
    <mergeCell ref="D72:E72"/>
    <mergeCell ref="D73:E73"/>
    <mergeCell ref="C74:E74"/>
    <mergeCell ref="G74:K74"/>
    <mergeCell ref="BL58:BN73"/>
    <mergeCell ref="BO58:BP70"/>
    <mergeCell ref="B58:B74"/>
    <mergeCell ref="C59:C61"/>
    <mergeCell ref="AY39:AY42"/>
    <mergeCell ref="AZ39:AZ42"/>
    <mergeCell ref="BA39:BA42"/>
    <mergeCell ref="BB39:BB42"/>
    <mergeCell ref="BE29:BI31"/>
    <mergeCell ref="BQ29:BQ31"/>
    <mergeCell ref="BJ29:BJ31"/>
    <mergeCell ref="CD39:CD42"/>
    <mergeCell ref="CE39:CE42"/>
    <mergeCell ref="BP39:BP42"/>
    <mergeCell ref="BQ39:BQ42"/>
    <mergeCell ref="BD39:BD42"/>
    <mergeCell ref="BL39:BL42"/>
    <mergeCell ref="BM39:BM42"/>
    <mergeCell ref="BN39:BN42"/>
    <mergeCell ref="BO39:BO42"/>
    <mergeCell ref="BG39:BG42"/>
    <mergeCell ref="BH39:BH42"/>
    <mergeCell ref="BI39:BI42"/>
    <mergeCell ref="BJ39:BJ42"/>
    <mergeCell ref="AG39:AG42"/>
    <mergeCell ref="AH39:AH42"/>
    <mergeCell ref="AI39:AI42"/>
    <mergeCell ref="AJ39:AJ42"/>
    <mergeCell ref="AK39:AK42"/>
    <mergeCell ref="AS39:AS42"/>
    <mergeCell ref="AT39:AT42"/>
    <mergeCell ref="AU39:AU42"/>
    <mergeCell ref="AV39:AV42"/>
    <mergeCell ref="AL39:AL42"/>
    <mergeCell ref="AM39:AM42"/>
    <mergeCell ref="CB27:CG27"/>
    <mergeCell ref="BJ49:BJ50"/>
    <mergeCell ref="BE51:BI51"/>
    <mergeCell ref="AL51:AP51"/>
    <mergeCell ref="AP39:AP42"/>
    <mergeCell ref="AQ39:AQ42"/>
    <mergeCell ref="AL43:AP45"/>
    <mergeCell ref="AQ43:AQ45"/>
    <mergeCell ref="AL46:AP48"/>
    <mergeCell ref="AQ46:AQ48"/>
    <mergeCell ref="AN39:AN42"/>
    <mergeCell ref="AO39:AO42"/>
    <mergeCell ref="AY29:BC31"/>
    <mergeCell ref="BD29:BD31"/>
    <mergeCell ref="AY27:BD27"/>
    <mergeCell ref="BQ32:BQ38"/>
    <mergeCell ref="BD32:BD38"/>
    <mergeCell ref="BL32:BP38"/>
    <mergeCell ref="BL29:BP31"/>
    <mergeCell ref="CB29:CF31"/>
    <mergeCell ref="CG29:CG31"/>
    <mergeCell ref="CB32:CF38"/>
    <mergeCell ref="CG32:CG38"/>
    <mergeCell ref="AX39:AX42"/>
    <mergeCell ref="CS49:CS50"/>
    <mergeCell ref="CN51:CR51"/>
    <mergeCell ref="CO39:CO42"/>
    <mergeCell ref="CP39:CP42"/>
    <mergeCell ref="CQ39:CQ42"/>
    <mergeCell ref="CR39:CR42"/>
    <mergeCell ref="BQ43:BQ45"/>
    <mergeCell ref="CB51:CF51"/>
    <mergeCell ref="CH27:CM27"/>
    <mergeCell ref="CH28:CM28"/>
    <mergeCell ref="CH29:CL31"/>
    <mergeCell ref="CM29:CM31"/>
    <mergeCell ref="CH32:CL38"/>
    <mergeCell ref="CM32:CM38"/>
    <mergeCell ref="CH39:CH42"/>
    <mergeCell ref="CI39:CI42"/>
    <mergeCell ref="CJ39:CJ42"/>
    <mergeCell ref="CB43:CF45"/>
    <mergeCell ref="CG43:CG45"/>
    <mergeCell ref="CB46:CF48"/>
    <mergeCell ref="CG46:CG48"/>
    <mergeCell ref="CB49:CF50"/>
    <mergeCell ref="CG49:CG50"/>
    <mergeCell ref="CB39:CB42"/>
    <mergeCell ref="CS39:CS42"/>
    <mergeCell ref="CN43:CR45"/>
    <mergeCell ref="CS43:CS45"/>
    <mergeCell ref="CB28:CG28"/>
    <mergeCell ref="CH49:CL50"/>
    <mergeCell ref="CM49:CM50"/>
    <mergeCell ref="CH51:CL51"/>
    <mergeCell ref="CN27:CS27"/>
    <mergeCell ref="CN28:CS28"/>
    <mergeCell ref="CN29:CR31"/>
    <mergeCell ref="CS29:CS31"/>
    <mergeCell ref="CN32:CR38"/>
    <mergeCell ref="CS32:CS38"/>
    <mergeCell ref="CN39:CN42"/>
    <mergeCell ref="CK39:CK42"/>
    <mergeCell ref="CL39:CL42"/>
    <mergeCell ref="CM39:CM42"/>
    <mergeCell ref="CH43:CL45"/>
    <mergeCell ref="CM43:CM45"/>
    <mergeCell ref="CH46:CL48"/>
    <mergeCell ref="CM46:CM48"/>
    <mergeCell ref="CN46:CR48"/>
    <mergeCell ref="CS46:CS48"/>
    <mergeCell ref="CN49:CR50"/>
  </mergeCells>
  <phoneticPr fontId="2"/>
  <pageMargins left="0.70866141732283472" right="0.70866141732283472" top="0.74803149606299213" bottom="0.74803149606299213" header="0.31496062992125984" footer="0.31496062992125984"/>
  <pageSetup paperSize="8" scale="39" fitToHeight="0" orientation="landscape" cellComments="asDisplayed" r:id="rId1"/>
  <rowBreaks count="1" manualBreakCount="1">
    <brk id="80" max="7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特別簡易型（土木一式）</vt:lpstr>
      <vt:lpstr>'特別簡易型（土木一式）'!Print_Area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f10610</cp:lastModifiedBy>
  <cp:lastPrinted>2023-05-26T06:29:43Z</cp:lastPrinted>
  <dcterms:created xsi:type="dcterms:W3CDTF">2008-04-16T05:41:55Z</dcterms:created>
  <dcterms:modified xsi:type="dcterms:W3CDTF">2026-03-17T07:34:54Z</dcterms:modified>
</cp:coreProperties>
</file>