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3" documentId="8_{DC352B1A-925C-4067-BCD5-15CECC7BD59A}" xr6:coauthVersionLast="47" xr6:coauthVersionMax="47" xr10:uidLastSave="{01A2DB73-C896-4C29-8237-96C1733BDEEA}"/>
  <bookViews>
    <workbookView xWindow="-108" yWindow="-108" windowWidth="22320" windowHeight="1317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<sst xmlns="http://schemas.openxmlformats.org/spreadsheetml/2006/main" count="4320" uniqueCount="2204">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</sst>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6" t="s">
        <v>2202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row>
    <row r="4" spans="1:29" s="393" customFormat="1" ht="30.75" customHeight="1">
      <c r="A4" s="577" t="s">
        <v>2135</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5" t="s">
        <v>2105</v>
      </c>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6" t="s">
        <v>2187</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9" t="s">
        <v>2137</v>
      </c>
      <c r="C18" s="570"/>
      <c r="D18" s="570"/>
      <c r="E18" s="570"/>
      <c r="F18" s="571"/>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58" t="s">
        <v>4</v>
      </c>
      <c r="D22" s="558"/>
      <c r="E22" s="558"/>
      <c r="F22" s="558"/>
      <c r="G22" s="558"/>
      <c r="H22" s="558"/>
      <c r="I22" s="558"/>
      <c r="J22" s="558"/>
      <c r="K22" s="558"/>
      <c r="L22" s="559"/>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58" t="s">
        <v>5</v>
      </c>
      <c r="D23" s="558"/>
      <c r="E23" s="558"/>
      <c r="F23" s="558"/>
      <c r="G23" s="558"/>
      <c r="H23" s="558"/>
      <c r="I23" s="558"/>
      <c r="J23" s="558"/>
      <c r="K23" s="558"/>
      <c r="L23" s="559"/>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58" t="s">
        <v>8</v>
      </c>
      <c r="D24" s="558"/>
      <c r="E24" s="558"/>
      <c r="F24" s="558"/>
      <c r="G24" s="558"/>
      <c r="H24" s="558"/>
      <c r="I24" s="558"/>
      <c r="J24" s="558"/>
      <c r="K24" s="558"/>
      <c r="L24" s="559"/>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58" t="s">
        <v>10</v>
      </c>
      <c r="D25" s="558"/>
      <c r="E25" s="558"/>
      <c r="F25" s="558"/>
      <c r="G25" s="558"/>
      <c r="H25" s="558"/>
      <c r="I25" s="558"/>
      <c r="J25" s="558"/>
      <c r="K25" s="558"/>
      <c r="L25" s="559"/>
      <c r="M25" s="592"/>
      <c r="N25" s="593"/>
      <c r="O25" s="593"/>
      <c r="P25" s="593"/>
      <c r="Q25" s="593"/>
      <c r="R25" s="593"/>
      <c r="S25" s="593"/>
      <c r="T25" s="593"/>
      <c r="U25" s="579"/>
      <c r="V25" s="579"/>
      <c r="W25" s="580"/>
      <c r="X25" s="581"/>
      <c r="Y25" s="251"/>
      <c r="Z25" s="251"/>
      <c r="AA25" s="251"/>
    </row>
    <row r="26" spans="1:31" ht="20.100000000000001" customHeight="1">
      <c r="A26" s="251"/>
      <c r="B26" s="398"/>
      <c r="C26" s="558" t="s">
        <v>11</v>
      </c>
      <c r="D26" s="558"/>
      <c r="E26" s="558"/>
      <c r="F26" s="558"/>
      <c r="G26" s="558"/>
      <c r="H26" s="558"/>
      <c r="I26" s="558"/>
      <c r="J26" s="558"/>
      <c r="K26" s="558"/>
      <c r="L26" s="559"/>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58" t="s">
        <v>13</v>
      </c>
      <c r="D27" s="558"/>
      <c r="E27" s="558"/>
      <c r="F27" s="558"/>
      <c r="G27" s="558"/>
      <c r="H27" s="558"/>
      <c r="I27" s="558"/>
      <c r="J27" s="558"/>
      <c r="K27" s="558"/>
      <c r="L27" s="559"/>
      <c r="M27" s="592"/>
      <c r="N27" s="593"/>
      <c r="O27" s="593"/>
      <c r="P27" s="593"/>
      <c r="Q27" s="593"/>
      <c r="R27" s="593"/>
      <c r="S27" s="593"/>
      <c r="T27" s="593"/>
      <c r="U27" s="593"/>
      <c r="V27" s="593"/>
      <c r="W27" s="594"/>
      <c r="X27" s="595"/>
      <c r="Y27" s="251"/>
      <c r="Z27" s="251"/>
      <c r="AA27" s="251"/>
    </row>
    <row r="28" spans="1:31" ht="20.100000000000001" customHeight="1">
      <c r="A28" s="251"/>
      <c r="B28" s="398"/>
      <c r="C28" s="558" t="s">
        <v>14</v>
      </c>
      <c r="D28" s="558"/>
      <c r="E28" s="558"/>
      <c r="F28" s="558"/>
      <c r="G28" s="558"/>
      <c r="H28" s="558"/>
      <c r="I28" s="558"/>
      <c r="J28" s="558"/>
      <c r="K28" s="558"/>
      <c r="L28" s="559"/>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58" t="s">
        <v>4</v>
      </c>
      <c r="D29" s="558"/>
      <c r="E29" s="558"/>
      <c r="F29" s="558"/>
      <c r="G29" s="558"/>
      <c r="H29" s="558"/>
      <c r="I29" s="558"/>
      <c r="J29" s="558"/>
      <c r="K29" s="558"/>
      <c r="L29" s="559"/>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58" t="s">
        <v>17</v>
      </c>
      <c r="D31" s="558"/>
      <c r="E31" s="558"/>
      <c r="F31" s="558"/>
      <c r="G31" s="558"/>
      <c r="H31" s="558"/>
      <c r="I31" s="558"/>
      <c r="J31" s="558"/>
      <c r="K31" s="558"/>
      <c r="L31" s="559"/>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58" t="s">
        <v>18</v>
      </c>
      <c r="D32" s="558"/>
      <c r="E32" s="558"/>
      <c r="F32" s="558"/>
      <c r="G32" s="558"/>
      <c r="H32" s="558"/>
      <c r="I32" s="558"/>
      <c r="J32" s="558"/>
      <c r="K32" s="558"/>
      <c r="L32" s="559"/>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60" t="s">
        <v>19</v>
      </c>
      <c r="C37" s="560" t="s">
        <v>20</v>
      </c>
      <c r="D37" s="560"/>
      <c r="E37" s="560"/>
      <c r="F37" s="560"/>
      <c r="G37" s="560"/>
      <c r="H37" s="560"/>
      <c r="I37" s="560"/>
      <c r="J37" s="560"/>
      <c r="K37" s="560"/>
      <c r="L37" s="560"/>
      <c r="M37" s="560" t="s">
        <v>21</v>
      </c>
      <c r="N37" s="560"/>
      <c r="O37" s="560"/>
      <c r="P37" s="560"/>
      <c r="Q37" s="560"/>
      <c r="R37" s="569" t="s">
        <v>22</v>
      </c>
      <c r="S37" s="570"/>
      <c r="T37" s="570"/>
      <c r="U37" s="570"/>
      <c r="V37" s="570"/>
      <c r="W37" s="571"/>
      <c r="X37" s="560" t="s">
        <v>23</v>
      </c>
      <c r="Y37" s="597" t="s">
        <v>24</v>
      </c>
      <c r="Z37" s="607" t="s">
        <v>2055</v>
      </c>
      <c r="AA37" s="406"/>
    </row>
    <row r="38" spans="1:27" ht="28.5" customHeight="1" thickBot="1">
      <c r="A38" s="251"/>
      <c r="B38" s="560"/>
      <c r="C38" s="561"/>
      <c r="D38" s="561"/>
      <c r="E38" s="561"/>
      <c r="F38" s="561"/>
      <c r="G38" s="561"/>
      <c r="H38" s="561"/>
      <c r="I38" s="561"/>
      <c r="J38" s="561"/>
      <c r="K38" s="561"/>
      <c r="L38" s="561"/>
      <c r="M38" s="561"/>
      <c r="N38" s="561"/>
      <c r="O38" s="561"/>
      <c r="P38" s="561"/>
      <c r="Q38" s="561"/>
      <c r="R38" s="565" t="s">
        <v>25</v>
      </c>
      <c r="S38" s="561"/>
      <c r="T38" s="561"/>
      <c r="U38" s="561"/>
      <c r="V38" s="561"/>
      <c r="W38" s="407" t="s">
        <v>26</v>
      </c>
      <c r="X38" s="561"/>
      <c r="Y38" s="598"/>
      <c r="Z38" s="607"/>
      <c r="AA38" s="404"/>
    </row>
    <row r="39" spans="1:27" ht="33.9" customHeight="1">
      <c r="A39" s="251"/>
      <c r="B39" s="408">
        <v>1</v>
      </c>
      <c r="C39" s="572"/>
      <c r="D39" s="573"/>
      <c r="E39" s="573"/>
      <c r="F39" s="573"/>
      <c r="G39" s="573"/>
      <c r="H39" s="573"/>
      <c r="I39" s="573"/>
      <c r="J39" s="573"/>
      <c r="K39" s="573"/>
      <c r="L39" s="574"/>
      <c r="M39" s="566"/>
      <c r="N39" s="567"/>
      <c r="O39" s="567"/>
      <c r="P39" s="567"/>
      <c r="Q39" s="568"/>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2"/>
      <c r="N40" s="563"/>
      <c r="O40" s="563"/>
      <c r="P40" s="563"/>
      <c r="Q40" s="564"/>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66" t="s">
        <v>34</v>
      </c>
      <c r="AC1" s="967"/>
      <c r="AD1" s="968" t="str">
        <f>IF(基本情報入力シート!G18="","",基本情報入力シート!G18)</f>
        <v/>
      </c>
      <c r="AE1" s="968"/>
      <c r="AF1" s="968"/>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0" t="s">
        <v>3</v>
      </c>
      <c r="B3" s="970"/>
      <c r="C3" s="970"/>
      <c r="D3" s="970"/>
      <c r="E3" s="971"/>
      <c r="F3" s="972" t="str">
        <f>IF(基本情報入力シート!M23="","",基本情報入力シート!M23)</f>
        <v/>
      </c>
      <c r="G3" s="973"/>
      <c r="H3" s="973"/>
      <c r="I3" s="973"/>
      <c r="J3" s="973"/>
      <c r="K3" s="973"/>
      <c r="L3" s="973"/>
      <c r="M3" s="974"/>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75" t="s">
        <v>2142</v>
      </c>
      <c r="C5" s="975"/>
      <c r="D5" s="976"/>
      <c r="E5" s="976"/>
      <c r="F5" s="976"/>
      <c r="G5" s="976"/>
      <c r="H5" s="976"/>
      <c r="I5" s="976"/>
      <c r="J5" s="976"/>
      <c r="K5" s="976"/>
      <c r="L5" s="976"/>
      <c r="M5" s="976"/>
      <c r="N5" s="132">
        <f>IFERROR(SUM(Q:R)+SUM(Z:Z),"")</f>
        <v>0</v>
      </c>
      <c r="O5" s="133" t="s">
        <v>41</v>
      </c>
      <c r="P5" s="134"/>
      <c r="Q5" s="134"/>
      <c r="R5" s="429"/>
      <c r="S5" s="429"/>
      <c r="T5" s="429"/>
      <c r="U5" s="429"/>
      <c r="V5" s="429"/>
      <c r="W5" s="982" t="s">
        <v>2143</v>
      </c>
      <c r="X5" s="1015" t="s">
        <v>2116</v>
      </c>
      <c r="Y5" s="758"/>
      <c r="Z5" s="758"/>
      <c r="AA5" s="1016"/>
      <c r="AB5" s="135">
        <f>SUM(W:X)</f>
        <v>0</v>
      </c>
      <c r="AC5" s="983" t="str">
        <f>IF(AB6=0, "", IF(AB5&gt;=AB6,"○","×"))</f>
        <v/>
      </c>
      <c r="AD5" s="918" t="s">
        <v>2177</v>
      </c>
      <c r="AE5" s="919"/>
      <c r="AF5" s="919"/>
      <c r="AG5" s="131"/>
      <c r="AH5" s="131"/>
      <c r="AI5" s="127"/>
      <c r="AJ5" s="127"/>
      <c r="AK5" s="127"/>
      <c r="AL5" s="127"/>
      <c r="AM5" s="127"/>
      <c r="AN5" s="127"/>
    </row>
    <row r="6" spans="1:41" ht="30.6" customHeight="1" thickBot="1">
      <c r="A6" s="124"/>
      <c r="B6" s="1008"/>
      <c r="C6" s="1009"/>
      <c r="D6" s="924" t="s">
        <v>2144</v>
      </c>
      <c r="E6" s="924"/>
      <c r="F6" s="924"/>
      <c r="G6" s="924"/>
      <c r="H6" s="924"/>
      <c r="I6" s="924"/>
      <c r="J6" s="924"/>
      <c r="K6" s="924"/>
      <c r="L6" s="924"/>
      <c r="M6" s="924"/>
      <c r="N6" s="132">
        <f>SUM(S:S, AA:AA)</f>
        <v>0</v>
      </c>
      <c r="O6" s="133" t="s">
        <v>41</v>
      </c>
      <c r="P6" s="134"/>
      <c r="Q6" s="134"/>
      <c r="R6" s="134"/>
      <c r="S6" s="134"/>
      <c r="T6" s="137"/>
      <c r="U6" s="137"/>
      <c r="V6" s="137"/>
      <c r="W6" s="982"/>
      <c r="X6" s="1015" t="s">
        <v>2145</v>
      </c>
      <c r="Y6" s="758"/>
      <c r="Z6" s="758"/>
      <c r="AA6" s="1016"/>
      <c r="AB6" s="138">
        <f>SUM(AI:AI)</f>
        <v>0</v>
      </c>
      <c r="AC6" s="984"/>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ROUNDDOWN(SUM(U:U,AC:AD),0)</f>
        <v>0</v>
      </c>
      <c r="O7" s="133" t="s">
        <v>41</v>
      </c>
      <c r="P7" s="134"/>
      <c r="Q7" s="134"/>
      <c r="R7" s="134"/>
      <c r="S7" s="134"/>
      <c r="T7" s="137"/>
      <c r="U7" s="137"/>
      <c r="V7" s="137"/>
      <c r="W7" s="977" t="s">
        <v>2146</v>
      </c>
      <c r="X7" s="1015" t="s">
        <v>2116</v>
      </c>
      <c r="Y7" s="758"/>
      <c r="Z7" s="758"/>
      <c r="AA7" s="1016"/>
      <c r="AB7" s="141">
        <f>SUM(AF:AF)</f>
        <v>0</v>
      </c>
      <c r="AC7" s="983" t="str">
        <f>IF(AB8=0, "", IF(AB7&gt;=AB8,"○","×"))</f>
        <v/>
      </c>
      <c r="AD7" s="918" t="s">
        <v>2177</v>
      </c>
      <c r="AE7" s="919"/>
      <c r="AF7" s="919"/>
      <c r="AG7" s="131"/>
      <c r="AH7" s="131"/>
      <c r="AI7" s="127"/>
      <c r="AJ7" s="127"/>
      <c r="AK7" s="127"/>
      <c r="AL7" s="127"/>
      <c r="AM7" s="127"/>
      <c r="AN7" s="127"/>
    </row>
    <row r="8" spans="1:41" ht="25.5" customHeight="1" thickBot="1">
      <c r="A8" s="124"/>
      <c r="B8" s="952" t="s">
        <v>2106</v>
      </c>
      <c r="C8" s="952"/>
      <c r="D8" s="952"/>
      <c r="E8" s="952"/>
      <c r="F8" s="952"/>
      <c r="G8" s="952"/>
      <c r="H8" s="952"/>
      <c r="I8" s="952"/>
      <c r="J8" s="952"/>
      <c r="K8" s="952"/>
      <c r="L8" s="952"/>
      <c r="M8" s="952"/>
      <c r="N8" s="952"/>
      <c r="O8" s="952"/>
      <c r="P8" s="952"/>
      <c r="Q8" s="952"/>
      <c r="R8" s="952"/>
      <c r="S8" s="952"/>
      <c r="T8" s="952"/>
      <c r="U8" s="413"/>
      <c r="V8" s="413"/>
      <c r="W8" s="978"/>
      <c r="X8" s="1015" t="s">
        <v>2145</v>
      </c>
      <c r="Y8" s="758"/>
      <c r="Z8" s="758"/>
      <c r="AA8" s="1016"/>
      <c r="AB8" s="138">
        <f>SUM(AJ:AJ)</f>
        <v>0</v>
      </c>
      <c r="AC8" s="984"/>
      <c r="AD8" s="918"/>
      <c r="AE8" s="919"/>
      <c r="AF8" s="919"/>
      <c r="AI8" s="126"/>
      <c r="AJ8" s="127"/>
      <c r="AK8" s="127"/>
      <c r="AL8" s="127"/>
      <c r="AM8" s="127"/>
      <c r="AN8" s="127"/>
    </row>
    <row r="9" spans="1:41" ht="42" customHeight="1" thickBot="1">
      <c r="A9" s="123"/>
      <c r="B9" s="953"/>
      <c r="C9" s="953"/>
      <c r="D9" s="953"/>
      <c r="E9" s="953"/>
      <c r="F9" s="953"/>
      <c r="G9" s="953"/>
      <c r="H9" s="953"/>
      <c r="I9" s="953"/>
      <c r="J9" s="953"/>
      <c r="K9" s="953"/>
      <c r="L9" s="953"/>
      <c r="M9" s="953"/>
      <c r="N9" s="953"/>
      <c r="O9" s="954"/>
      <c r="P9" s="954"/>
      <c r="Q9" s="954"/>
      <c r="R9" s="954"/>
      <c r="S9" s="954"/>
      <c r="T9" s="953"/>
      <c r="U9" s="142"/>
      <c r="V9" s="142"/>
      <c r="W9" s="142"/>
      <c r="X9" s="143"/>
      <c r="Y9" s="142"/>
      <c r="Z9" s="142"/>
      <c r="AA9" s="144"/>
      <c r="AB9" s="144"/>
      <c r="AC9" s="144"/>
      <c r="AD9" s="144"/>
      <c r="AE9" s="144"/>
      <c r="AF9" s="144"/>
      <c r="AG9" s="144"/>
      <c r="AH9" s="412"/>
      <c r="AI9" s="124"/>
      <c r="AM9" s="127"/>
      <c r="AN9" s="127"/>
    </row>
    <row r="10" spans="1:41" ht="24" customHeight="1" thickBot="1">
      <c r="A10" s="985"/>
      <c r="B10" s="988" t="s">
        <v>2180</v>
      </c>
      <c r="C10" s="989"/>
      <c r="D10" s="989"/>
      <c r="E10" s="989"/>
      <c r="F10" s="989"/>
      <c r="G10" s="989"/>
      <c r="H10" s="989"/>
      <c r="I10" s="990"/>
      <c r="J10" s="995" t="s">
        <v>119</v>
      </c>
      <c r="K10" s="996" t="s">
        <v>120</v>
      </c>
      <c r="L10" s="997"/>
      <c r="M10" s="1002" t="s">
        <v>121</v>
      </c>
      <c r="N10" s="1005" t="s">
        <v>24</v>
      </c>
      <c r="O10" s="1010" t="s">
        <v>2056</v>
      </c>
      <c r="P10" s="979" t="s">
        <v>126</v>
      </c>
      <c r="Q10" s="980"/>
      <c r="R10" s="980"/>
      <c r="S10" s="980"/>
      <c r="T10" s="980"/>
      <c r="U10" s="980"/>
      <c r="V10" s="980"/>
      <c r="W10" s="980"/>
      <c r="X10" s="980"/>
      <c r="Y10" s="980"/>
      <c r="Z10" s="980"/>
      <c r="AA10" s="980"/>
      <c r="AB10" s="980"/>
      <c r="AC10" s="980"/>
      <c r="AD10" s="980"/>
      <c r="AE10" s="980"/>
      <c r="AF10" s="981"/>
      <c r="AG10" s="1013" t="s">
        <v>2097</v>
      </c>
      <c r="AH10" s="1014" t="s">
        <v>2098</v>
      </c>
      <c r="AI10" s="1013" t="s">
        <v>127</v>
      </c>
      <c r="AJ10" s="1014"/>
      <c r="AK10" s="969"/>
      <c r="AL10" s="969"/>
      <c r="AM10" s="127"/>
      <c r="AN10" s="127"/>
    </row>
    <row r="11" spans="1:41" ht="21.75" customHeight="1">
      <c r="A11" s="986"/>
      <c r="B11" s="936"/>
      <c r="C11" s="991"/>
      <c r="D11" s="991"/>
      <c r="E11" s="991"/>
      <c r="F11" s="991"/>
      <c r="G11" s="991"/>
      <c r="H11" s="991"/>
      <c r="I11" s="934"/>
      <c r="J11" s="946"/>
      <c r="K11" s="998"/>
      <c r="L11" s="999"/>
      <c r="M11" s="1003"/>
      <c r="N11" s="1006"/>
      <c r="O11" s="1011"/>
      <c r="P11" s="928" t="s">
        <v>1908</v>
      </c>
      <c r="Q11" s="928"/>
      <c r="R11" s="928"/>
      <c r="S11" s="928"/>
      <c r="T11" s="928"/>
      <c r="U11" s="928"/>
      <c r="V11" s="928"/>
      <c r="W11" s="928"/>
      <c r="X11" s="929"/>
      <c r="Y11" s="930" t="s">
        <v>1909</v>
      </c>
      <c r="Z11" s="931"/>
      <c r="AA11" s="931"/>
      <c r="AB11" s="931"/>
      <c r="AC11" s="931"/>
      <c r="AD11" s="931"/>
      <c r="AE11" s="931"/>
      <c r="AF11" s="932"/>
      <c r="AG11" s="1013"/>
      <c r="AH11" s="1014"/>
      <c r="AI11" s="1013"/>
      <c r="AJ11" s="1014"/>
      <c r="AK11" s="969"/>
      <c r="AL11" s="969"/>
      <c r="AM11" s="127"/>
      <c r="AN11" s="127"/>
    </row>
    <row r="12" spans="1:41" ht="36.75" customHeight="1">
      <c r="A12" s="986"/>
      <c r="B12" s="936"/>
      <c r="C12" s="991"/>
      <c r="D12" s="991"/>
      <c r="E12" s="991"/>
      <c r="F12" s="991"/>
      <c r="G12" s="991"/>
      <c r="H12" s="991"/>
      <c r="I12" s="934"/>
      <c r="J12" s="946"/>
      <c r="K12" s="1000"/>
      <c r="L12" s="1001"/>
      <c r="M12" s="1003"/>
      <c r="N12" s="1006"/>
      <c r="O12" s="1011"/>
      <c r="P12" s="933" t="s">
        <v>2178</v>
      </c>
      <c r="Q12" s="935" t="s">
        <v>2179</v>
      </c>
      <c r="R12" s="933"/>
      <c r="S12" s="945" t="s">
        <v>1912</v>
      </c>
      <c r="T12" s="945" t="s">
        <v>1911</v>
      </c>
      <c r="U12" s="941" t="s">
        <v>2181</v>
      </c>
      <c r="V12" s="939" t="s">
        <v>128</v>
      </c>
      <c r="W12" s="937" t="s">
        <v>129</v>
      </c>
      <c r="X12" s="938"/>
      <c r="Y12" s="964" t="s">
        <v>1910</v>
      </c>
      <c r="Z12" s="945" t="s">
        <v>2179</v>
      </c>
      <c r="AA12" s="945" t="s">
        <v>1912</v>
      </c>
      <c r="AB12" s="945" t="s">
        <v>1911</v>
      </c>
      <c r="AC12" s="1017" t="s">
        <v>2181</v>
      </c>
      <c r="AD12" s="1018"/>
      <c r="AE12" s="939" t="s">
        <v>128</v>
      </c>
      <c r="AF12" s="145" t="s">
        <v>129</v>
      </c>
      <c r="AG12" s="1013"/>
      <c r="AH12" s="1014"/>
      <c r="AI12" s="1013"/>
      <c r="AJ12" s="1014"/>
      <c r="AK12" s="969"/>
      <c r="AL12" s="969"/>
      <c r="AM12" s="127"/>
      <c r="AN12" s="127"/>
    </row>
    <row r="13" spans="1:41" ht="72" customHeight="1" thickBot="1">
      <c r="A13" s="987"/>
      <c r="B13" s="992"/>
      <c r="C13" s="993"/>
      <c r="D13" s="993"/>
      <c r="E13" s="993"/>
      <c r="F13" s="993"/>
      <c r="G13" s="993"/>
      <c r="H13" s="993"/>
      <c r="I13" s="994"/>
      <c r="J13" s="947"/>
      <c r="K13" s="146" t="s">
        <v>25</v>
      </c>
      <c r="L13" s="146" t="s">
        <v>26</v>
      </c>
      <c r="M13" s="1004"/>
      <c r="N13" s="1007"/>
      <c r="O13" s="1012"/>
      <c r="P13" s="934"/>
      <c r="Q13" s="936"/>
      <c r="R13" s="934"/>
      <c r="S13" s="946"/>
      <c r="T13" s="946"/>
      <c r="U13" s="942"/>
      <c r="V13" s="940"/>
      <c r="W13" s="943" t="s">
        <v>2182</v>
      </c>
      <c r="X13" s="944"/>
      <c r="Y13" s="965"/>
      <c r="Z13" s="946"/>
      <c r="AA13" s="947"/>
      <c r="AB13" s="947"/>
      <c r="AC13" s="1019"/>
      <c r="AD13" s="1020"/>
      <c r="AE13" s="940"/>
      <c r="AF13" s="147" t="s">
        <v>2182</v>
      </c>
      <c r="AG13" s="1013"/>
      <c r="AH13" s="1014"/>
      <c r="AI13" s="430" t="s">
        <v>2147</v>
      </c>
      <c r="AJ13" s="431" t="s">
        <v>2148</v>
      </c>
      <c r="AK13" s="148"/>
      <c r="AL13" s="148"/>
      <c r="AM13" s="127"/>
      <c r="AN13" s="149"/>
      <c r="AO13" s="149"/>
    </row>
    <row r="14" spans="1:41" s="156" customFormat="1" ht="30" customHeight="1">
      <c r="A14" s="150" t="s">
        <v>130</v>
      </c>
      <c r="B14" s="959" t="str">
        <f>IF(基本情報入力シート!C39="","",基本情報入力シート!C39)</f>
        <v/>
      </c>
      <c r="C14" s="960"/>
      <c r="D14" s="960"/>
      <c r="E14" s="960"/>
      <c r="F14" s="960"/>
      <c r="G14" s="960"/>
      <c r="H14" s="960"/>
      <c r="I14" s="961"/>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2"/>
      <c r="R14" s="963"/>
      <c r="S14" s="152" t="str">
        <f>IFERROR(ROUNDDOWN(Q14*VLOOKUP(N14,【参考】数式用!$AR$2:$AW$48,MATCH(P14,【参考】数式用!$AT$4:$AW$4)+2,FALSE)*0.5, 0), "")</f>
        <v/>
      </c>
      <c r="T14" s="517"/>
      <c r="U14" s="153" t="str">
        <f>IFERROR(IF(AG14&lt;&gt;"",Q14*VLOOKUP(N14,【参考】数式用!$AG$2:$AL$48,MATCH(P14,【参考】数式用!$AI$4:$AL$4,0)+2,0), ""), "")</f>
        <v/>
      </c>
      <c r="V14" s="44"/>
      <c r="W14" s="955"/>
      <c r="X14" s="956"/>
      <c r="Y14" s="43"/>
      <c r="Z14" s="48"/>
      <c r="AA14" s="154" t="str">
        <f>IFERROR(IF(Y14="ー", "", ROUNDDOWN(Z14*VLOOKUP(N14,【参考】数式用!$AR$2:$AW$48,MATCH(Y14,【参考】数式用!$AT$4:$AW$4)+2,FALSE)*0.5, 0)), "")</f>
        <v/>
      </c>
      <c r="AB14" s="49"/>
      <c r="AC14" s="957" t="str">
        <f>IFERROR(IF(AG14&lt;&gt;"",Z14*VLOOKUP(N14,【参考】数式用!$AG$2:$AL$48,MATCH(Y14,【参考】数式用!$AI$4:$AL$4,0)+2,0), ""), "")</f>
        <v/>
      </c>
      <c r="AD14" s="958"/>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E09F084D-84C6-4243-BEA3-7C85380836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2025-07-03T10:56:38Z</cp:lastPrinted>
  <dcterms:created xsi:type="dcterms:W3CDTF">2023-01-10T13:53:21Z</dcterms:created>
  <dcterms:modified xsi:type="dcterms:W3CDTF">2025-07-21T14:23:38Z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