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1\課別共有フォルダ（本庁・支所・出先機関）\010403000_財政課\業務別\4.その他\10.財政状況公表\03_ホームページ掲載\財政状況資料集\R4年度決算\04_県提出&amp;HP用\HP掲載用（シート名一部変更）\"/>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データシート" sheetId="9" state="hidden" r:id="rId14"/>
  </sheets>
  <externalReferences>
    <externalReference r:id="rId15"/>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AM36" i="10"/>
  <c r="U36" i="10"/>
  <c r="C36" i="10"/>
  <c r="BW35" i="10"/>
  <c r="BW36" i="10" s="1"/>
  <c r="BE35" i="10"/>
  <c r="AM35" i="10"/>
  <c r="U35" i="10"/>
  <c r="C35" i="10"/>
  <c r="CO34" i="10"/>
  <c r="CO35" i="10" s="1"/>
  <c r="CO36" i="10" s="1"/>
  <c r="CO37" i="10" s="1"/>
  <c r="CO38"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<sst xmlns="http://schemas.openxmlformats.org/spreadsheetml/2006/main" count="1070" uniqueCount="608">
  <si>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</si>
  <si>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</si>
  <si>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</si>
  <si>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</si>
  <si>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</si>
  <si>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</si>
  <si>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</si>
  <si>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</si>
  <si>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</si>
  <si>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</si>
  <si>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</si>
  <si>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</si>
  <si>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</si>
  <si>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</si>
  <si>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</si>
  <si>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</si>
  <si>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</si>
  <si>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</si>
  <si>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</si>
  <si>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</si>
  <si>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</si>
  <si>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</si>
  <si>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</si>
  <si>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</si>
  <si>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</si>
  <si>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</si>
  <si>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</si>
  <si>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</si>
  <si>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</si>
  <si>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</si>
  <si>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</si>
  <si>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</si>
  <si>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</si>
  <si>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</si>
  <si>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</si>
  <si>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</si>
  <si>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</si>
  <si>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</si>
  <si>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</si>
  <si>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</si>
  <si>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</si>
  <si>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</si>
  <si>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</si>
  <si>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</si>
  <si>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</si>
  <si>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</si>
  <si>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</si>
  <si>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</si>
  <si>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</si>
  <si>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</si>
  <si>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</si>
  <si>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</si>
  <si>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</si>
  <si>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</si>
  <si>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</si>
  <si>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</si>
  <si>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</si>
  <si>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</si>
  <si>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</si>
  <si>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</si>
  <si>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</si>
  <si>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</si>
  <si>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</si>
  <si>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</si>
  <si>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</si>
  <si>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</si>
  <si>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</si>
  <si>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</si>
  <si>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</si>
  <si>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</si>
  <si>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</si>
  <si>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</si>
  <si>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</si>
  <si>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</si>
  <si>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</si>
  <si>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</si>
  <si>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</si>
  <si>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</si>
  <si>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</si>
  <si>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</si>
  <si>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</si>
  <si>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</si>
  <si>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</si>
  <si>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</si>
  <si>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</si>
  <si>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</si>
  <si>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</si>
  <si>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</si>
  <si>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</si>
  <si>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</si>
  <si>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</si>
  <si>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</si>
  <si>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</si>
  <si>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</si>
  <si>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</si>
  <si>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</si>
  <si>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</si>
  <si>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</si>
  <si>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</si>
  <si>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</si>
  <si>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</si>
  <si>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</si>
  <si>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</si>
  <si>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</si>
  <si>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</si>
  <si>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</si>
  <si>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</si>
  <si>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</si>
  <si>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</si>
  <si>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</si>
  <si>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</si>
  <si>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</si>
  <si>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</si>
  <si>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</si>
  <si>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</si>
  <si>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</si>
  <si>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</si>
  <si>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</si>
  <si>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</si>
  <si>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</si>
  <si>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</si>
  <si>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</si>
  <si>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</si>
  <si>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</si>
  <si>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</si>
  <si>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</si>
  <si>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</si>
  <si>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</si>
  <si>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</si>
  <si>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</si>
  <si>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</si>
  <si>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</si>
  <si>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</si>
  <si>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</si>
  <si>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</si>
  <si>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</si>
  <si>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</si>
  <si>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</si>
  <si>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</si>
  <si>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</si>
  <si>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</si>
  <si>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</si>
  <si>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</si>
  <si>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</si>
  <si>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</si>
  <si>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</si>
  <si>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</si>
  <si>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</si>
  <si>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</si>
  <si>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</si>
  <si>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</si>
  <si>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</si>
  <si>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</si>
  <si>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</si>
  <si>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</si>
  <si>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</si>
  <si>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</si>
  <si>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</si>
  <si>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</si>
  <si>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</si>
  <si>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</si>
  <si>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</si>
  <si>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</si>
  <si>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</si>
  <si>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</si>
  <si>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</si>
  <si>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</si>
  <si>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</si>
  <si>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</si>
  <si>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</si>
  <si>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</si>
  <si>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</si>
  <si>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</si>
  <si>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</si>
  <si>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</si>
  <si>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</si>
  <si>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</si>
  <si>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</si>
  <si>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</si>
  <si>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</si>
  <si>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</si>
  <si>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</si>
  <si>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</si>
  <si>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</si>
  <si>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</si>
  <si>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</si>
  <si>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</si>
  <si>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</si>
  <si>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</si>
  <si>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</si>
  <si>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</si>
  <si>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</si>
  <si>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</si>
  <si>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</si>
  <si>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</si>
  <si>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</si>
  <si>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</si>
  <si>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</si>
  <si>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</si>
  <si>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</si>
  <si>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</si>
  <si>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</si>
  <si>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</si>
  <si>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</si>
  <si>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</si>
  <si>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</si>
  <si>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</si>
  <si>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</si>
  <si>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</si>
  <si>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</si>
  <si>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</si>
  <si>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</si>
  <si>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</si>
  <si>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</si>
  <si>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</si>
  <si>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</si>
  <si>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</si>
  <si>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</si>
  <si>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広島県福山市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</si>
  <si>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</si>
  <si>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</si>
  <si>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</si>
  <si>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</si>
  <si>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</si>
  <si>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</si>
  <si>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</si>
  <si>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</si>
  <si>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</si>
  <si>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</si>
  <si>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</si>
  <si>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</si>
  <si>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</si>
  <si>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</si>
  <si>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</si>
  <si>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</si>
  <si>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</si>
  <si>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</si>
  <si>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</si>
  <si>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</si>
  <si>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</si>
  <si>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</si>
  <si>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</si>
  <si>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</si>
  <si>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</si>
  <si>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</si>
  <si>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</si>
  <si>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</si>
  <si>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</si>
  <si>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</si>
  <si>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</si>
  <si>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</si>
  <si>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</si>
  <si>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</si>
  <si>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</si>
  <si>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</si>
  <si>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</si>
  <si>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</si>
  <si>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</si>
  <si>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</si>
  <si>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</si>
  <si>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</si>
  <si>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</si>
  <si>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</si>
  <si>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</si>
  <si>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</si>
  <si>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</si>
  <si>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</si>
  <si>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</si>
  <si>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</si>
  <si>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</si>
  <si>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</si>
  <si>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</si>
  <si>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</si>
  <si>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</si>
  <si>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</si>
  <si>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</si>
  <si>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</si>
  <si>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</si>
  <si>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</si>
  <si>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</si>
  <si>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</si>
  <si>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</si>
  <si>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</si>
  <si>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</si>
  <si>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</si>
  <si>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</si>
  <si>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</si>
  <si>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</si>
  <si>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</si>
  <si>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</si>
  <si>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</si>
  <si>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</si>
  <si>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</si>
  <si>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</si>
  <si>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</si>
  <si>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</si>
  <si>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</si>
  <si>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</si>
  <si>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</si>
  <si>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</si>
  <si>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</si>
  <si>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</si>
  <si>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</si>
  <si>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</si>
  <si>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</si>
  <si>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</si>
  <si>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</si>
  <si>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</si>
  <si>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</si>
  <si>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</si>
  <si>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</si>
  <si>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</si>
  <si>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</si>
  <si>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</si>
  <si>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</si>
  <si>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</si>
  <si>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</si>
  <si>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</si>
  <si>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</si>
  <si>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</si>
  <si>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</si>
  <si>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</si>
  <si>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</si>
  <si>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</si>
  <si>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</si>
  <si>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</si>
  <si>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</si>
  <si>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</si>
  <si>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</si>
  <si>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</si>
  <si>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</si>
  <si>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</si>
  <si>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</si>
  <si>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</si>
  <si>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</si>
  <si>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</si>
  <si>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</si>
  <si>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</si>
  <si>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</si>
  <si>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</si>
  <si>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</si>
  <si>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</si>
  <si>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</si>
  <si>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</si>
  <si>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</si>
  <si>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</si>
  <si>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</si>
  <si>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</si>
  <si>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</si>
  <si>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</si>
  <si>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</si>
  <si>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</si>
  <si>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</si>
  <si>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</si>
  <si>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</si>
  <si>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</si>
  <si>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</si>
  <si>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</si>
  <si>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</si>
  <si>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</si>
  <si>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</si>
  <si>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</si>
  <si>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</si>
  <si>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</si>
  <si>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</si>
  <si>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</si>
  <si>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</si>
  <si>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</si>
  <si>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</si>
  <si>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</si>
  <si>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</si>
  <si>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広島県福山市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</si>
  <si>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</si>
  <si>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</si>
  <si>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</si>
  <si>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</si>
  <si>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</si>
  <si>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</si>
  <si>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</si>
  <si>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</si>
  <si>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</si>
  <si>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</si>
  <si>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</si>
  <si>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</si>
  <si>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</si>
  <si>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</si>
  <si>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</si>
  <si>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</si>
  <si>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</si>
  <si>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</si>
  <si>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</si>
  <si>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</si>
  <si>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母子父子寡婦福祉資金貸付特別会計</t>
    <phoneticPr fontId="5"/>
  </si>
  <si>
    <t>-</t>
    <phoneticPr fontId="5"/>
  </si>
  <si>
    <t>誠之奨学資金特別会計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</si>
  <si>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</si>
  <si>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</si>
  <si>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</si>
  <si>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</si>
  <si>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</si>
  <si>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</si>
  <si>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</si>
  <si>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</si>
  <si>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</si>
  <si>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</si>
  <si>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</si>
  <si>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</si>
  <si>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</si>
  <si>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</si>
  <si>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</si>
  <si>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</si>
  <si>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</si>
  <si>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</si>
  <si>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</si>
  <si>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</si>
  <si>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</si>
  <si>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法適用企業</t>
    <phoneticPr fontId="5"/>
  </si>
  <si>
    <t>工業用水道事業会計</t>
    <phoneticPr fontId="5"/>
  </si>
  <si>
    <t>法適用企業</t>
    <phoneticPr fontId="5"/>
  </si>
  <si>
    <t>下水道事業会計</t>
    <phoneticPr fontId="5"/>
  </si>
  <si>
    <t>集落排水事業特別会計</t>
    <phoneticPr fontId="5"/>
  </si>
  <si>
    <t>法非適用企業</t>
    <phoneticPr fontId="5"/>
  </si>
  <si>
    <t>食肉センター特別会計</t>
    <phoneticPr fontId="5"/>
  </si>
  <si>
    <t>法非適用企業</t>
    <phoneticPr fontId="5"/>
  </si>
  <si>
    <t>都市開発事業特別会計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</si>
  <si>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</si>
  <si>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</si>
  <si>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</si>
  <si>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</si>
  <si>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</si>
  <si>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</si>
  <si>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</si>
  <si>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</si>
  <si>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</si>
  <si>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</si>
  <si>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</si>
  <si>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</si>
  <si>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</si>
  <si>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</si>
  <si>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</si>
  <si>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</si>
  <si>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</si>
  <si>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</si>
  <si>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</si>
  <si>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</si>
  <si>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</si>
  <si>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</si>
  <si>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</si>
  <si>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</si>
  <si>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</si>
  <si>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</si>
  <si>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</si>
  <si>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</si>
  <si>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</si>
  <si>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</si>
  <si>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</si>
  <si>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</si>
  <si>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</si>
  <si>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</si>
  <si>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</si>
  <si>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</si>
  <si>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</si>
  <si>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</si>
  <si>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</si>
  <si>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</si>
  <si>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</si>
  <si>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</si>
  <si>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</si>
  <si>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</si>
  <si>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</si>
  <si>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</si>
  <si>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</si>
  <si>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</si>
  <si>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</si>
  <si>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</si>
  <si>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</si>
  <si>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</si>
  <si>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</si>
  <si>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</si>
  <si>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</si>
  <si>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</si>
  <si>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</si>
  <si>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</si>
  <si>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</si>
  <si>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</si>
  <si>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</si>
  <si>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都市開発事業特別会計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</si>
  <si>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</si>
  <si>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</si>
  <si>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</si>
  <si>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</si>
  <si>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</si>
  <si>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</si>
  <si>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</si>
  <si>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</si>
  <si>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</si>
  <si>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</si>
  <si>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</si>
  <si>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</si>
  <si>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</si>
  <si>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</si>
  <si>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</si>
  <si>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</si>
  <si>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</si>
  <si>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</si>
  <si>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</si>
  <si>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</si>
  <si>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</si>
  <si>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</si>
  <si>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</si>
  <si>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</si>
  <si>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</si>
  <si>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</si>
  <si>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</si>
  <si>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</si>
  <si>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</si>
  <si>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</si>
  <si>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</si>
  <si>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</si>
  <si>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</si>
  <si>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</si>
  <si>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</si>
  <si>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</si>
  <si>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</si>
  <si>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</si>
  <si>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</si>
  <si>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</si>
  <si>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</si>
  <si>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</si>
  <si>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</si>
  <si>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</si>
  <si>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</si>
  <si>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</si>
  <si>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</si>
  <si>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</si>
  <si>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</si>
  <si>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</si>
  <si>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</si>
  <si>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</si>
  <si>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</si>
  <si>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</si>
  <si>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</si>
  <si>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</si>
  <si>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</si>
  <si>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</si>
  <si>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</si>
  <si>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</si>
  <si>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</si>
  <si>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</si>
  <si>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</si>
  <si>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</si>
  <si>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</si>
  <si>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</si>
  <si>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</si>
  <si>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</si>
  <si>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</si>
  <si>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</si>
  <si>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</si>
  <si>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</si>
  <si>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</si>
  <si>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</si>
  <si>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</si>
  <si>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</si>
  <si>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</si>
  <si>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</si>
  <si>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</si>
  <si>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</si>
  <si>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</si>
  <si>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</si>
  <si>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</si>
  <si>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0.81</t>
  </si>
  <si>
    <t>病院事業会計</t>
  </si>
  <si>
    <t>工業用水道事業会計</t>
  </si>
  <si>
    <t>一般会計</t>
  </si>
  <si>
    <t>水道事業会計</t>
  </si>
  <si>
    <t>下水道事業会計</t>
  </si>
  <si>
    <t>駐車場事業特別会計</t>
  </si>
  <si>
    <t>介護保険特別会計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</si>
  <si>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</si>
  <si>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</si>
  <si>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</si>
  <si>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</si>
  <si>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</si>
  <si>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</si>
  <si>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</si>
  <si>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</si>
  <si>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</si>
  <si>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福山市大規模事業基金</t>
    <rPh sb="0" eb="3">
      <t>フクヤマシ</t>
    </rPh>
    <rPh sb="3" eb="6">
      <t>ダイキボ</t>
    </rPh>
    <rPh sb="6" eb="8">
      <t>ジギョウ</t>
    </rPh>
    <rPh sb="8" eb="10">
      <t>キキン</t>
    </rPh>
    <phoneticPr fontId="5"/>
  </si>
  <si>
    <t>福山市教育環境整備基金</t>
    <rPh sb="0" eb="3">
      <t>フクヤマシ</t>
    </rPh>
    <rPh sb="3" eb="5">
      <t>キョウイク</t>
    </rPh>
    <rPh sb="5" eb="7">
      <t>カンキョウ</t>
    </rPh>
    <rPh sb="7" eb="9">
      <t>セイビ</t>
    </rPh>
    <rPh sb="9" eb="11">
      <t>キキン</t>
    </rPh>
    <phoneticPr fontId="2"/>
  </si>
  <si>
    <t>福山市公共施設維持整備基金</t>
    <rPh sb="0" eb="3">
      <t>フクヤマシ</t>
    </rPh>
    <rPh sb="3" eb="5">
      <t>コウキョウ</t>
    </rPh>
    <rPh sb="5" eb="7">
      <t>シセツ</t>
    </rPh>
    <rPh sb="7" eb="9">
      <t>イジ</t>
    </rPh>
    <rPh sb="9" eb="11">
      <t>セイビ</t>
    </rPh>
    <rPh sb="11" eb="13">
      <t>キキン</t>
    </rPh>
    <phoneticPr fontId="2"/>
  </si>
  <si>
    <t>福山城築城400年記念基金</t>
    <rPh sb="0" eb="2">
      <t>フクヤマ</t>
    </rPh>
    <rPh sb="2" eb="3">
      <t>シロ</t>
    </rPh>
    <rPh sb="3" eb="5">
      <t>チクジョウ</t>
    </rPh>
    <rPh sb="8" eb="9">
      <t>ネン</t>
    </rPh>
    <rPh sb="9" eb="11">
      <t>キネン</t>
    </rPh>
    <rPh sb="11" eb="13">
      <t>キキン</t>
    </rPh>
    <phoneticPr fontId="2"/>
  </si>
  <si>
    <t>福山市地域福祉基金</t>
    <rPh sb="0" eb="3">
      <t>フクヤマシ</t>
    </rPh>
    <rPh sb="3" eb="5">
      <t>チイキ</t>
    </rPh>
    <rPh sb="5" eb="7">
      <t>フクシ</t>
    </rPh>
    <rPh sb="7" eb="9">
      <t>キキン</t>
    </rPh>
    <phoneticPr fontId="2"/>
  </si>
  <si>
    <t>-</t>
    <phoneticPr fontId="2"/>
  </si>
  <si>
    <t>-</t>
    <phoneticPr fontId="2"/>
  </si>
  <si>
    <t>-</t>
    <phoneticPr fontId="2"/>
  </si>
  <si>
    <t>福山地区消防組合</t>
    <rPh sb="0" eb="2">
      <t>フクヤマ</t>
    </rPh>
    <rPh sb="2" eb="4">
      <t>チク</t>
    </rPh>
    <rPh sb="4" eb="6">
      <t>ショウボウ</t>
    </rPh>
    <rPh sb="6" eb="8">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</si>
  <si>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</si>
  <si>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</si>
  <si>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</si>
  <si>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福山市土地開発公社</t>
    <rPh sb="0" eb="3">
      <t>フクヤマシ</t>
    </rPh>
    <rPh sb="3" eb="7">
      <t>トチカイハツ</t>
    </rPh>
    <rPh sb="7" eb="9">
      <t>コウシャ</t>
    </rPh>
    <phoneticPr fontId="2"/>
  </si>
  <si>
    <t>福山市スポーツ協会</t>
    <rPh sb="0" eb="3">
      <t>フクヤマシ</t>
    </rPh>
    <rPh sb="7" eb="9">
      <t>キョウカイ</t>
    </rPh>
    <phoneticPr fontId="2"/>
  </si>
  <si>
    <t>ふくやま芸術文化財団</t>
    <rPh sb="4" eb="8">
      <t>ゲイジュツブンカ</t>
    </rPh>
    <rPh sb="8" eb="10">
      <t>ザイダン</t>
    </rPh>
    <phoneticPr fontId="2"/>
  </si>
  <si>
    <t>備後地域地場産業振興センター</t>
    <rPh sb="0" eb="4">
      <t>ビンゴチイキ</t>
    </rPh>
    <rPh sb="4" eb="10">
      <t>ジバサンギョウシンコウ</t>
    </rPh>
    <phoneticPr fontId="2"/>
  </si>
  <si>
    <t>アリストぬまくま</t>
    <phoneticPr fontId="2"/>
  </si>
  <si>
    <t>-</t>
    <phoneticPr fontId="2"/>
  </si>
  <si>
    <t>-</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</si>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</sst>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0" fillId="0" borderId="115" xfId="12"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8" xfId="15" applyNumberFormat="1" applyFont="1" applyFill="1" applyBorder="1" applyAlignment="1" applyProtection="1">
      <alignment horizontal="right" vertical="center" shrinkToFit="1"/>
      <protection locked="0"/>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6" xfId="15"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AF90-4972-92EE-0B3434FFFB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39340</c:v>
                </c:pt>
                <c:pt idx="1">
                  <c:v>66050</c:v>
                </c:pt>
                <c:pt idx="2">
                  <c:v>44491</c:v>
                </c:pt>
                <c:pt idx="3">
                  <c:v>51075</c:v>
                </c:pt>
                <c:pt idx="4">
                  <c:v>86698</c:v>
                </c:pt>
              </c:numCache>
            </c:numRef>
          </c:val>
          <c:smooth val="0"/>
          <c:extLst>
            <c:ext xmlns:c16="http://schemas.microsoft.com/office/drawing/2014/chart" uri="{C3380CC4-5D6E-409C-BE32-E72D297353CC}">
              <c16:uniqueId val="{00000001-AF90-4972-92EE-0B3434FFFB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0.77</c:v>
                </c:pt>
                <c:pt idx="1">
                  <c:v>3.56</c:v>
                </c:pt>
                <c:pt idx="2">
                  <c:v>3.23</c:v>
                </c:pt>
                <c:pt idx="3">
                  <c:v>4.7300000000000004</c:v>
                </c:pt>
                <c:pt idx="4">
                  <c:v>4.18</c:v>
                </c:pt>
              </c:numCache>
            </c:numRef>
          </c:val>
          <c:extLst>
            <c:ext xmlns:c16="http://schemas.microsoft.com/office/drawing/2014/chart" uri="{C3380CC4-5D6E-409C-BE32-E72D297353CC}">
              <c16:uniqueId val="{00000000-96A9-4D6C-837E-CA30D1E7F8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20.21</c:v>
                </c:pt>
                <c:pt idx="1">
                  <c:v>21.58</c:v>
                </c:pt>
                <c:pt idx="2">
                  <c:v>20.82</c:v>
                </c:pt>
                <c:pt idx="3">
                  <c:v>18.02</c:v>
                </c:pt>
                <c:pt idx="4">
                  <c:v>18.05</c:v>
                </c:pt>
              </c:numCache>
            </c:numRef>
          </c:val>
          <c:extLst>
            <c:ext xmlns:c16="http://schemas.microsoft.com/office/drawing/2014/chart" uri="{C3380CC4-5D6E-409C-BE32-E72D297353CC}">
              <c16:uniqueId val="{00000001-96A9-4D6C-837E-CA30D1E7F8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-0.81</c:v>
                </c:pt>
                <c:pt idx="1">
                  <c:v>5.27</c:v>
                </c:pt>
                <c:pt idx="2">
                  <c:v>0.71</c:v>
                </c:pt>
                <c:pt idx="3">
                  <c:v>1.66</c:v>
                </c:pt>
                <c:pt idx="4">
                  <c:v>0.12</c:v>
                </c:pt>
              </c:numCache>
            </c:numRef>
          </c:val>
          <c:smooth val="0"/>
          <c:extLst>
            <c:ext xmlns:c16="http://schemas.microsoft.com/office/drawing/2014/chart" uri="{C3380CC4-5D6E-409C-BE32-E72D297353CC}">
              <c16:uniqueId val="{00000002-96A9-4D6C-837E-CA30D1E7F8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0.28999999999999998</c:v>
                </c:pt>
                <c:pt idx="2">
                  <c:v>#N/A</c:v>
                </c:pt>
                <c:pt idx="3">
                  <c:v>0.25</c:v>
                </c:pt>
                <c:pt idx="4">
                  <c:v>#N/A</c:v>
                </c:pt>
                <c:pt idx="5">
                  <c:v>0.09</c:v>
                </c:pt>
                <c:pt idx="6">
                  <c:v>#N/A</c:v>
                </c:pt>
                <c:pt idx="7">
                  <c:v>0.11</c:v>
                </c:pt>
                <c:pt idx="8">
                  <c:v>#N/A</c:v>
                </c:pt>
                <c:pt idx="9">
                  <c:v>0.1</c:v>
                </c:pt>
              </c:numCache>
            </c:numRef>
          </c:val>
          <c:extLst>
            <c:ext xmlns:c16="http://schemas.microsoft.com/office/drawing/2014/chart" uri="{C3380CC4-5D6E-409C-BE32-E72D297353CC}">
              <c16:uniqueId val="{00000000-CB73-48DA-AE4C-6D898E11BE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73-48DA-AE4C-6D898E11BE39}"/>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0.3</c:v>
                </c:pt>
                <c:pt idx="2">
                  <c:v>#N/A</c:v>
                </c:pt>
                <c:pt idx="3">
                  <c:v>0.44</c:v>
                </c:pt>
                <c:pt idx="4">
                  <c:v>#N/A</c:v>
                </c:pt>
                <c:pt idx="5">
                  <c:v>0.92</c:v>
                </c:pt>
                <c:pt idx="6">
                  <c:v>#N/A</c:v>
                </c:pt>
                <c:pt idx="7">
                  <c:v>0.81</c:v>
                </c:pt>
                <c:pt idx="8">
                  <c:v>#N/A</c:v>
                </c:pt>
                <c:pt idx="9">
                  <c:v>0.44</c:v>
                </c:pt>
              </c:numCache>
            </c:numRef>
          </c:val>
          <c:extLst>
            <c:ext xmlns:c16="http://schemas.microsoft.com/office/drawing/2014/chart" uri="{C3380CC4-5D6E-409C-BE32-E72D297353CC}">
              <c16:uniqueId val="{00000002-CB73-48DA-AE4C-6D898E11BE39}"/>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0.28000000000000003</c:v>
                </c:pt>
                <c:pt idx="2">
                  <c:v>#N/A</c:v>
                </c:pt>
                <c:pt idx="3">
                  <c:v>0.16</c:v>
                </c:pt>
                <c:pt idx="4">
                  <c:v>#N/A</c:v>
                </c:pt>
                <c:pt idx="5">
                  <c:v>0.47</c:v>
                </c:pt>
                <c:pt idx="6">
                  <c:v>#N/A</c:v>
                </c:pt>
                <c:pt idx="7">
                  <c:v>0.08</c:v>
                </c:pt>
                <c:pt idx="8">
                  <c:v>#N/A</c:v>
                </c:pt>
                <c:pt idx="9">
                  <c:v>0.54</c:v>
                </c:pt>
              </c:numCache>
            </c:numRef>
          </c:val>
          <c:extLst>
            <c:ext xmlns:c16="http://schemas.microsoft.com/office/drawing/2014/chart" uri="{C3380CC4-5D6E-409C-BE32-E72D297353CC}">
              <c16:uniqueId val="{00000003-CB73-48DA-AE4C-6D898E11BE39}"/>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c:v>
                </c:pt>
                <c:pt idx="2">
                  <c:v>#N/A</c:v>
                </c:pt>
                <c:pt idx="3">
                  <c:v>1.06</c:v>
                </c:pt>
                <c:pt idx="4">
                  <c:v>#N/A</c:v>
                </c:pt>
                <c:pt idx="5">
                  <c:v>1.3</c:v>
                </c:pt>
                <c:pt idx="6">
                  <c:v>#N/A</c:v>
                </c:pt>
                <c:pt idx="7">
                  <c:v>1.34</c:v>
                </c:pt>
                <c:pt idx="8">
                  <c:v>#N/A</c:v>
                </c:pt>
                <c:pt idx="9">
                  <c:v>1.52</c:v>
                </c:pt>
              </c:numCache>
            </c:numRef>
          </c:val>
          <c:extLst>
            <c:ext xmlns:c16="http://schemas.microsoft.com/office/drawing/2014/chart" uri="{C3380CC4-5D6E-409C-BE32-E72D297353CC}">
              <c16:uniqueId val="{00000004-CB73-48DA-AE4C-6D898E11BE3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1.45</c:v>
                </c:pt>
                <c:pt idx="2">
                  <c:v>#N/A</c:v>
                </c:pt>
                <c:pt idx="3">
                  <c:v>1.45</c:v>
                </c:pt>
                <c:pt idx="4">
                  <c:v>#N/A</c:v>
                </c:pt>
                <c:pt idx="5">
                  <c:v>1.63</c:v>
                </c:pt>
                <c:pt idx="6">
                  <c:v>#N/A</c:v>
                </c:pt>
                <c:pt idx="7">
                  <c:v>1.5</c:v>
                </c:pt>
                <c:pt idx="8">
                  <c:v>#N/A</c:v>
                </c:pt>
                <c:pt idx="9">
                  <c:v>1.71</c:v>
                </c:pt>
              </c:numCache>
            </c:numRef>
          </c:val>
          <c:extLst>
            <c:ext xmlns:c16="http://schemas.microsoft.com/office/drawing/2014/chart" uri="{C3380CC4-5D6E-409C-BE32-E72D297353CC}">
              <c16:uniqueId val="{00000005-CB73-48DA-AE4C-6D898E11BE39}"/>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3.77</c:v>
                </c:pt>
                <c:pt idx="2">
                  <c:v>#N/A</c:v>
                </c:pt>
                <c:pt idx="3">
                  <c:v>3.76</c:v>
                </c:pt>
                <c:pt idx="4">
                  <c:v>#N/A</c:v>
                </c:pt>
                <c:pt idx="5">
                  <c:v>3.72</c:v>
                </c:pt>
                <c:pt idx="6">
                  <c:v>#N/A</c:v>
                </c:pt>
                <c:pt idx="7">
                  <c:v>3.82</c:v>
                </c:pt>
                <c:pt idx="8">
                  <c:v>#N/A</c:v>
                </c:pt>
                <c:pt idx="9">
                  <c:v>3.94</c:v>
                </c:pt>
              </c:numCache>
            </c:numRef>
          </c:val>
          <c:extLst>
            <c:ext xmlns:c16="http://schemas.microsoft.com/office/drawing/2014/chart" uri="{C3380CC4-5D6E-409C-BE32-E72D297353CC}">
              <c16:uniqueId val="{00000006-CB73-48DA-AE4C-6D898E11BE3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0.68</c:v>
                </c:pt>
                <c:pt idx="2">
                  <c:v>#N/A</c:v>
                </c:pt>
                <c:pt idx="3">
                  <c:v>3.47</c:v>
                </c:pt>
                <c:pt idx="4">
                  <c:v>#N/A</c:v>
                </c:pt>
                <c:pt idx="5">
                  <c:v>3.13</c:v>
                </c:pt>
                <c:pt idx="6">
                  <c:v>#N/A</c:v>
                </c:pt>
                <c:pt idx="7">
                  <c:v>4.6399999999999997</c:v>
                </c:pt>
                <c:pt idx="8">
                  <c:v>#N/A</c:v>
                </c:pt>
                <c:pt idx="9">
                  <c:v>4.09</c:v>
                </c:pt>
              </c:numCache>
            </c:numRef>
          </c:val>
          <c:extLst>
            <c:ext xmlns:c16="http://schemas.microsoft.com/office/drawing/2014/chart" uri="{C3380CC4-5D6E-409C-BE32-E72D297353CC}">
              <c16:uniqueId val="{00000007-CB73-48DA-AE4C-6D898E11BE39}"/>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5.75</c:v>
                </c:pt>
                <c:pt idx="2">
                  <c:v>#N/A</c:v>
                </c:pt>
                <c:pt idx="3">
                  <c:v>6.62</c:v>
                </c:pt>
                <c:pt idx="4">
                  <c:v>#N/A</c:v>
                </c:pt>
                <c:pt idx="5">
                  <c:v>7.07</c:v>
                </c:pt>
                <c:pt idx="6">
                  <c:v>#N/A</c:v>
                </c:pt>
                <c:pt idx="7">
                  <c:v>7.51</c:v>
                </c:pt>
                <c:pt idx="8">
                  <c:v>#N/A</c:v>
                </c:pt>
                <c:pt idx="9">
                  <c:v>8.06</c:v>
                </c:pt>
              </c:numCache>
            </c:numRef>
          </c:val>
          <c:extLst>
            <c:ext xmlns:c16="http://schemas.microsoft.com/office/drawing/2014/chart" uri="{C3380CC4-5D6E-409C-BE32-E72D297353CC}">
              <c16:uniqueId val="{00000008-CB73-48DA-AE4C-6D898E11BE3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11.6</c:v>
                </c:pt>
                <c:pt idx="2">
                  <c:v>#N/A</c:v>
                </c:pt>
                <c:pt idx="3">
                  <c:v>11.87</c:v>
                </c:pt>
                <c:pt idx="4">
                  <c:v>#N/A</c:v>
                </c:pt>
                <c:pt idx="5">
                  <c:v>13.48</c:v>
                </c:pt>
                <c:pt idx="6">
                  <c:v>#N/A</c:v>
                </c:pt>
                <c:pt idx="7">
                  <c:v>14.52</c:v>
                </c:pt>
                <c:pt idx="8">
                  <c:v>#N/A</c:v>
                </c:pt>
                <c:pt idx="9">
                  <c:v>15.82</c:v>
                </c:pt>
              </c:numCache>
            </c:numRef>
          </c:val>
          <c:extLst>
            <c:ext xmlns:c16="http://schemas.microsoft.com/office/drawing/2014/chart" uri="{C3380CC4-5D6E-409C-BE32-E72D297353CC}">
              <c16:uniqueId val="{00000009-CB73-48DA-AE4C-6D898E11BE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18064</c:v>
                </c:pt>
                <c:pt idx="5">
                  <c:v>17459</c:v>
                </c:pt>
                <c:pt idx="8">
                  <c:v>17577</c:v>
                </c:pt>
                <c:pt idx="11">
                  <c:v>17762</c:v>
                </c:pt>
                <c:pt idx="14">
                  <c:v>18192</c:v>
                </c:pt>
              </c:numCache>
            </c:numRef>
          </c:val>
          <c:extLst>
            <c:ext xmlns:c16="http://schemas.microsoft.com/office/drawing/2014/chart" uri="{C3380CC4-5D6E-409C-BE32-E72D297353CC}">
              <c16:uniqueId val="{00000000-B98D-4150-A263-D43064DC95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8D-4150-A263-D43064DC95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174</c:v>
                </c:pt>
                <c:pt idx="3">
                  <c:v>158</c:v>
                </c:pt>
                <c:pt idx="6">
                  <c:v>148</c:v>
                </c:pt>
                <c:pt idx="9">
                  <c:v>121</c:v>
                </c:pt>
                <c:pt idx="12">
                  <c:v>107</c:v>
                </c:pt>
              </c:numCache>
            </c:numRef>
          </c:val>
          <c:extLst>
            <c:ext xmlns:c16="http://schemas.microsoft.com/office/drawing/2014/chart" uri="{C3380CC4-5D6E-409C-BE32-E72D297353CC}">
              <c16:uniqueId val="{00000002-B98D-4150-A263-D43064DC95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410</c:v>
                </c:pt>
                <c:pt idx="3">
                  <c:v>387</c:v>
                </c:pt>
                <c:pt idx="6">
                  <c:v>375</c:v>
                </c:pt>
                <c:pt idx="9">
                  <c:v>368</c:v>
                </c:pt>
                <c:pt idx="12">
                  <c:v>400</c:v>
                </c:pt>
              </c:numCache>
            </c:numRef>
          </c:val>
          <c:extLst>
            <c:ext xmlns:c16="http://schemas.microsoft.com/office/drawing/2014/chart" uri="{C3380CC4-5D6E-409C-BE32-E72D297353CC}">
              <c16:uniqueId val="{00000003-B98D-4150-A263-D43064DC95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3678</c:v>
                </c:pt>
                <c:pt idx="3">
                  <c:v>3574</c:v>
                </c:pt>
                <c:pt idx="6">
                  <c:v>3372</c:v>
                </c:pt>
                <c:pt idx="9">
                  <c:v>3353</c:v>
                </c:pt>
                <c:pt idx="12">
                  <c:v>3318</c:v>
                </c:pt>
              </c:numCache>
            </c:numRef>
          </c:val>
          <c:extLst>
            <c:ext xmlns:c16="http://schemas.microsoft.com/office/drawing/2014/chart" uri="{C3380CC4-5D6E-409C-BE32-E72D297353CC}">
              <c16:uniqueId val="{00000004-B98D-4150-A263-D43064DC95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8D-4150-A263-D43064DC95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8D-4150-A263-D43064DC95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14812</c:v>
                </c:pt>
                <c:pt idx="3">
                  <c:v>15150</c:v>
                </c:pt>
                <c:pt idx="6">
                  <c:v>15214</c:v>
                </c:pt>
                <c:pt idx="9">
                  <c:v>14841</c:v>
                </c:pt>
                <c:pt idx="12">
                  <c:v>15616</c:v>
                </c:pt>
              </c:numCache>
            </c:numRef>
          </c:val>
          <c:extLst>
            <c:ext xmlns:c16="http://schemas.microsoft.com/office/drawing/2014/chart" uri="{C3380CC4-5D6E-409C-BE32-E72D297353CC}">
              <c16:uniqueId val="{00000007-B98D-4150-A263-D43064DC95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1010</c:v>
                </c:pt>
                <c:pt idx="2">
                  <c:v>#N/A</c:v>
                </c:pt>
                <c:pt idx="3">
                  <c:v>#N/A</c:v>
                </c:pt>
                <c:pt idx="4">
                  <c:v>1810</c:v>
                </c:pt>
                <c:pt idx="5">
                  <c:v>#N/A</c:v>
                </c:pt>
                <c:pt idx="6">
                  <c:v>#N/A</c:v>
                </c:pt>
                <c:pt idx="7">
                  <c:v>1532</c:v>
                </c:pt>
                <c:pt idx="8">
                  <c:v>#N/A</c:v>
                </c:pt>
                <c:pt idx="9">
                  <c:v>#N/A</c:v>
                </c:pt>
                <c:pt idx="10">
                  <c:v>921</c:v>
                </c:pt>
                <c:pt idx="11">
                  <c:v>#N/A</c:v>
                </c:pt>
                <c:pt idx="12">
                  <c:v>#N/A</c:v>
                </c:pt>
                <c:pt idx="13">
                  <c:v>1249</c:v>
                </c:pt>
                <c:pt idx="14">
                  <c:v>#N/A</c:v>
                </c:pt>
              </c:numCache>
            </c:numRef>
          </c:val>
          <c:smooth val="0"/>
          <c:extLst>
            <c:ext xmlns:c16="http://schemas.microsoft.com/office/drawing/2014/chart" uri="{C3380CC4-5D6E-409C-BE32-E72D297353CC}">
              <c16:uniqueId val="{00000008-B98D-4150-A263-D43064DC95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170992</c:v>
                </c:pt>
                <c:pt idx="5">
                  <c:v>176850</c:v>
                </c:pt>
                <c:pt idx="8">
                  <c:v>176830</c:v>
                </c:pt>
                <c:pt idx="11">
                  <c:v>176299</c:v>
                </c:pt>
                <c:pt idx="14">
                  <c:v>188706</c:v>
                </c:pt>
              </c:numCache>
            </c:numRef>
          </c:val>
          <c:extLst>
            <c:ext xmlns:c16="http://schemas.microsoft.com/office/drawing/2014/chart" uri="{C3380CC4-5D6E-409C-BE32-E72D297353CC}">
              <c16:uniqueId val="{00000000-9022-488E-98FC-61B48C2296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43297</c:v>
                </c:pt>
                <c:pt idx="5">
                  <c:v>39961</c:v>
                </c:pt>
                <c:pt idx="8">
                  <c:v>37858</c:v>
                </c:pt>
                <c:pt idx="11">
                  <c:v>36548</c:v>
                </c:pt>
                <c:pt idx="14">
                  <c:v>36619</c:v>
                </c:pt>
              </c:numCache>
            </c:numRef>
          </c:val>
          <c:extLst>
            <c:ext xmlns:c16="http://schemas.microsoft.com/office/drawing/2014/chart" uri="{C3380CC4-5D6E-409C-BE32-E72D297353CC}">
              <c16:uniqueId val="{00000001-9022-488E-98FC-61B48C2296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43624</c:v>
                </c:pt>
                <c:pt idx="5">
                  <c:v>43912</c:v>
                </c:pt>
                <c:pt idx="8">
                  <c:v>43607</c:v>
                </c:pt>
                <c:pt idx="11">
                  <c:v>48061</c:v>
                </c:pt>
                <c:pt idx="14">
                  <c:v>46862</c:v>
                </c:pt>
              </c:numCache>
            </c:numRef>
          </c:val>
          <c:extLst>
            <c:ext xmlns:c16="http://schemas.microsoft.com/office/drawing/2014/chart" uri="{C3380CC4-5D6E-409C-BE32-E72D297353CC}">
              <c16:uniqueId val="{00000002-9022-488E-98FC-61B48C2296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22-488E-98FC-61B48C2296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22-488E-98FC-61B48C2296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98</c:v>
                </c:pt>
                <c:pt idx="3">
                  <c:v>64</c:v>
                </c:pt>
                <c:pt idx="6">
                  <c:v>37</c:v>
                </c:pt>
                <c:pt idx="9">
                  <c:v>18</c:v>
                </c:pt>
                <c:pt idx="12">
                  <c:v>7</c:v>
                </c:pt>
              </c:numCache>
            </c:numRef>
          </c:val>
          <c:extLst>
            <c:ext xmlns:c16="http://schemas.microsoft.com/office/drawing/2014/chart" uri="{C3380CC4-5D6E-409C-BE32-E72D297353CC}">
              <c16:uniqueId val="{00000005-9022-488E-98FC-61B48C2296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21378</c:v>
                </c:pt>
                <c:pt idx="3">
                  <c:v>21261</c:v>
                </c:pt>
                <c:pt idx="6">
                  <c:v>21363</c:v>
                </c:pt>
                <c:pt idx="9">
                  <c:v>21271</c:v>
                </c:pt>
                <c:pt idx="12">
                  <c:v>21714</c:v>
                </c:pt>
              </c:numCache>
            </c:numRef>
          </c:val>
          <c:extLst>
            <c:ext xmlns:c16="http://schemas.microsoft.com/office/drawing/2014/chart" uri="{C3380CC4-5D6E-409C-BE32-E72D297353CC}">
              <c16:uniqueId val="{00000006-9022-488E-98FC-61B48C2296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3407</c:v>
                </c:pt>
                <c:pt idx="3">
                  <c:v>3327</c:v>
                </c:pt>
                <c:pt idx="6">
                  <c:v>3506</c:v>
                </c:pt>
                <c:pt idx="9">
                  <c:v>4214</c:v>
                </c:pt>
                <c:pt idx="12">
                  <c:v>4119</c:v>
                </c:pt>
              </c:numCache>
            </c:numRef>
          </c:val>
          <c:extLst>
            <c:ext xmlns:c16="http://schemas.microsoft.com/office/drawing/2014/chart" uri="{C3380CC4-5D6E-409C-BE32-E72D297353CC}">
              <c16:uniqueId val="{00000007-9022-488E-98FC-61B48C2296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44781</c:v>
                </c:pt>
                <c:pt idx="3">
                  <c:v>41324</c:v>
                </c:pt>
                <c:pt idx="6">
                  <c:v>39423</c:v>
                </c:pt>
                <c:pt idx="9">
                  <c:v>37575</c:v>
                </c:pt>
                <c:pt idx="12">
                  <c:v>39216</c:v>
                </c:pt>
              </c:numCache>
            </c:numRef>
          </c:val>
          <c:extLst>
            <c:ext xmlns:c16="http://schemas.microsoft.com/office/drawing/2014/chart" uri="{C3380CC4-5D6E-409C-BE32-E72D297353CC}">
              <c16:uniqueId val="{00000008-9022-488E-98FC-61B48C2296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1349</c:v>
                </c:pt>
                <c:pt idx="3">
                  <c:v>1832</c:v>
                </c:pt>
                <c:pt idx="6">
                  <c:v>2106</c:v>
                </c:pt>
                <c:pt idx="9">
                  <c:v>2034</c:v>
                </c:pt>
                <c:pt idx="12">
                  <c:v>1974</c:v>
                </c:pt>
              </c:numCache>
            </c:numRef>
          </c:val>
          <c:extLst>
            <c:ext xmlns:c16="http://schemas.microsoft.com/office/drawing/2014/chart" uri="{C3380CC4-5D6E-409C-BE32-E72D297353CC}">
              <c16:uniqueId val="{00000009-9022-488E-98FC-61B48C2296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140730</c:v>
                </c:pt>
                <c:pt idx="3">
                  <c:v>147449</c:v>
                </c:pt>
                <c:pt idx="6">
                  <c:v>143576</c:v>
                </c:pt>
                <c:pt idx="9">
                  <c:v>138470</c:v>
                </c:pt>
                <c:pt idx="12">
                  <c:v>143882</c:v>
                </c:pt>
              </c:numCache>
            </c:numRef>
          </c:val>
          <c:extLst>
            <c:ext xmlns:c16="http://schemas.microsoft.com/office/drawing/2014/chart" uri="{C3380CC4-5D6E-409C-BE32-E72D297353CC}">
              <c16:uniqueId val="{0000000A-9022-488E-98FC-61B48C2296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022-488E-98FC-61B48C2296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21773</c:v>
                </c:pt>
                <c:pt idx="1">
                  <c:v>19748</c:v>
                </c:pt>
                <c:pt idx="2">
                  <c:v>19515</c:v>
                </c:pt>
              </c:numCache>
            </c:numRef>
          </c:val>
          <c:extLst>
            <c:ext xmlns:c16="http://schemas.microsoft.com/office/drawing/2014/chart" uri="{C3380CC4-5D6E-409C-BE32-E72D297353CC}">
              <c16:uniqueId val="{00000000-523A-4C34-904C-D9594154014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3478</c:v>
                </c:pt>
                <c:pt idx="1">
                  <c:v>8478</c:v>
                </c:pt>
                <c:pt idx="2">
                  <c:v>9479</c:v>
                </c:pt>
              </c:numCache>
            </c:numRef>
          </c:val>
          <c:extLst>
            <c:ext xmlns:c16="http://schemas.microsoft.com/office/drawing/2014/chart" uri="{C3380CC4-5D6E-409C-BE32-E72D297353CC}">
              <c16:uniqueId val="{00000001-523A-4C34-904C-D9594154014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17670</c:v>
                </c:pt>
                <c:pt idx="1">
                  <c:v>18530</c:v>
                </c:pt>
                <c:pt idx="2">
                  <c:v>17552</c:v>
                </c:pt>
              </c:numCache>
            </c:numRef>
          </c:val>
          <c:extLst>
            <c:ext xmlns:c16="http://schemas.microsoft.com/office/drawing/2014/chart" uri="{C3380CC4-5D6E-409C-BE32-E72D297353CC}">
              <c16:uniqueId val="{00000002-523A-4C34-904C-D959415401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・令和４年度の「元利償還金等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」は，公営企業債の元利償還金に対する繰入金が減少（</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百万円）したものの，元利償還金が増加（</a:t>
          </a:r>
          <a:r>
            <a:rPr kumimoji="1" lang="en-US" altLang="ja-JP" sz="1400">
              <a:latin typeface="ＭＳ ゴシック" pitchFamily="49" charset="-128"/>
              <a:ea typeface="ＭＳ ゴシック" pitchFamily="49" charset="-128"/>
            </a:rPr>
            <a:t>775</a:t>
          </a:r>
          <a:r>
            <a:rPr kumimoji="1" lang="ja-JP" altLang="en-US" sz="1400">
              <a:latin typeface="ＭＳ ゴシック" pitchFamily="49" charset="-128"/>
              <a:ea typeface="ＭＳ ゴシック" pitchFamily="49" charset="-128"/>
            </a:rPr>
            <a:t>百万円）したため，全体で</a:t>
          </a:r>
          <a:r>
            <a:rPr kumimoji="1" lang="en-US" altLang="ja-JP" sz="1400">
              <a:latin typeface="ＭＳ ゴシック" pitchFamily="49" charset="-128"/>
              <a:ea typeface="ＭＳ ゴシック" pitchFamily="49" charset="-128"/>
            </a:rPr>
            <a:t>758</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・控除額である令和４年度の「算入公債費等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」は，地方債償還額に充当した都市計画税の減少に伴い，特定財源が減少（</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百万円）したものの，合併特例債の償還額の増加などに伴い，基準財政需要額に算入される公債費が増加（</a:t>
          </a:r>
          <a:r>
            <a:rPr kumimoji="1" lang="en-US" altLang="ja-JP" sz="1400">
              <a:latin typeface="ＭＳ ゴシック" pitchFamily="49" charset="-128"/>
              <a:ea typeface="ＭＳ ゴシック" pitchFamily="49" charset="-128"/>
            </a:rPr>
            <a:t>854</a:t>
          </a:r>
          <a:r>
            <a:rPr kumimoji="1" lang="ja-JP" altLang="en-US" sz="1400">
              <a:latin typeface="ＭＳ ゴシック" pitchFamily="49" charset="-128"/>
              <a:ea typeface="ＭＳ ゴシック" pitchFamily="49" charset="-128"/>
            </a:rPr>
            <a:t>百万円）したことなどから，全体で</a:t>
          </a:r>
          <a:r>
            <a:rPr kumimoji="1" lang="en-US" altLang="ja-JP" sz="1400">
              <a:latin typeface="ＭＳ ゴシック" pitchFamily="49" charset="-128"/>
              <a:ea typeface="ＭＳ ゴシック" pitchFamily="49" charset="-128"/>
            </a:rPr>
            <a:t>430</a:t>
          </a:r>
          <a:r>
            <a:rPr kumimoji="1" lang="ja-JP" altLang="en-US" sz="1400">
              <a:latin typeface="ＭＳ ゴシック" pitchFamily="49" charset="-128"/>
              <a:ea typeface="ＭＳ ゴシック" pitchFamily="49" charset="-128"/>
            </a:rPr>
            <a:t>百万円増加している。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満期一括償還地方債については，平成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年度で全ての償還が終了している。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年度の「将来負担額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」は，組合等負担等見込額が減少（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百万円）したものの，一般会計等に係る地方債の現在高が増加（</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5,412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百万円）したことなどにより，全体で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7,330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・控除額である「充当可能財源等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」は，充当可能基金が減少（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1,199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百万円）したものの，基準財政需要額算入見込額が増加（</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12,407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百万円）したことなどにより，全体で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11,279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年度に引き続き「充当可能財源等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」が「将来負担額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」を上回ったことから負数となり，将来負担比率は算定されなかった。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原油価格・物価高騰対策の事業を迅速に行うため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たほか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今後の公債費の増嵩に対応するため，「福山市減債基金」へ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億円を積み立てた一方，公債費の償還に対応するため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また，（仮称）子ども未来館の展示整備や開業後の運営費用の財源に充てるため，「福山市教育環境整備基金」に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一方で福山北産業団地造成事業，大学施設整備事業の財源として「福山市大規模事業基金」から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億円を，福山城築城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年事業の財源として「福山城築城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年記念基金」から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億円を活用したことなどにより．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収支状況を踏まえ，今後の財政事情を見通す中で，効果的に活用していく予定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・福山市大規模事業基金   ：福山市の発展の基盤となる大規模事業を円滑に推進するための経費の財源に充てるもの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・福山市教育環境整備基金 ：小中学校等の教育環境の整備充実のために必要な経費の財源に充てるもの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・福山城築城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年記念基金：福山城の魅力を今によみがえらせ，その価値を後世に伝えるための事業に必要な経費の財源に充てるもの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・福山市教育環境整備基金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小中学校等の教育環境の整備充実のため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億円を活用した一方，（仮称）子ども未来館の展示整備や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開業後の運営費用の財源に充てるため，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・福山市大規模事業基金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福山北産業団地造成事業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，大学整備事業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活用したことによる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福山城築城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年記念基金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福山城築城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・福山市大規模事業基金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福山北産業団地造成事業の財源として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億円を，大学整備事業の財源として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前年度に生じた歳入歳出の決算剰余金の一部及び運用益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原油価格・物価高騰対策の事業を迅速に行うため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災害の発生や経済事情の変動等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に備え，活用していく予定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公債費の償還に対応するため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億円を活用した一方，今後の公債費の増嵩に対応するため，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市債償還額の推移等を踏まえ，市債償還や適正な管理のために積み増しや活用を行う予定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460,684
450,948
517.72
222,295,714
213,823,764
4,521,690
108,118,463
143,650,490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前年度とほぼ同水準となっており，類似団体の平均を上回る０．７９となっている。今後も，市税等の収納率向上に向けた取組を継続することにより，引き続き，自主財源の確保に努める。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514850" y="6141176"/>
          <a:ext cx="0" cy="1400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4584700" y="588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425950" y="6141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1" name="直線コネクタ 70"/>
        <xdr:cNvCxnSpPr/>
      </xdr:nvCxnSpPr>
      <xdr:spPr>
        <a:xfrm>
          <a:off x="3752850" y="7001147"/>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4" name="直線コネクタ 73"/>
        <xdr:cNvCxnSpPr/>
      </xdr:nvCxnSpPr>
      <xdr:spPr>
        <a:xfrm>
          <a:off x="2940050" y="6966675"/>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409950" y="70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127250" y="696667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28892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5971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xdr:cNvCxnSpPr/>
      </xdr:nvCxnSpPr>
      <xdr:spPr>
        <a:xfrm>
          <a:off x="1333500" y="696667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0955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7843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2827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9715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xdr:cNvSpPr/>
      </xdr:nvSpPr>
      <xdr:spPr>
        <a:xfrm>
          <a:off x="4464050" y="6967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xdr:cNvSpPr txBox="1"/>
      </xdr:nvSpPr>
      <xdr:spPr>
        <a:xfrm>
          <a:off x="4584700" y="68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37020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xdr:cNvSpPr txBox="1"/>
      </xdr:nvSpPr>
      <xdr:spPr>
        <a:xfrm>
          <a:off x="3409950" y="672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2889250" y="6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59715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095500" y="6915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78435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282700" y="6915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97155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前年度より０．４ポイント上昇し，８３．２％となっている。</a:t>
          </a:r>
        </a:p>
        <a:p>
          <a:r>
            <a:rPr kumimoji="1" lang="ja-JP" altLang="en-US" sz="1300">
              <a:latin typeface="ＭＳ Ｐゴシック" panose="020B0600070205080204" pitchFamily="50" charset="-128"/>
              <a:ea typeface="ＭＳ Ｐゴシック" panose="020B0600070205080204" pitchFamily="50" charset="-128"/>
            </a:rPr>
            <a:t>　歳入では，市税や地方消費税交付金などの経常一般財源が増加したものの，歳出では，公債費や光熱費の高騰などによる物件費の増加により，経常経費充当一般財源が増加している。</a:t>
          </a:r>
        </a:p>
        <a:p>
          <a:r>
            <a:rPr kumimoji="1" lang="ja-JP" altLang="en-US" sz="1300">
              <a:latin typeface="ＭＳ Ｐゴシック" panose="020B0600070205080204" pitchFamily="50" charset="-128"/>
              <a:ea typeface="ＭＳ Ｐゴシック" panose="020B0600070205080204" pitchFamily="50" charset="-128"/>
            </a:rPr>
            <a:t>　比率は，類似団体の平均を下回っているが，今後も持続可能な財政の維持・構築に向け，これまでの取組を継続・強化し，義務的経費の抑制に努める。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514850" y="9899396"/>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4584700" y="111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425950" y="11224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4584700" y="96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425950" y="9899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58928</xdr:rowOff>
    </xdr:from>
    <xdr:to>
      <xdr:col>23</xdr:col>
      <xdr:colOff>133350</xdr:colOff>
      <xdr:row>62</xdr:row>
      <xdr:rowOff>78232</xdr:rowOff>
    </xdr:to>
    <xdr:cxnSp macro="">
      <xdr:nvCxnSpPr>
        <xdr:cNvPr id="132" name="直線コネクタ 131"/>
        <xdr:cNvCxnSpPr/>
      </xdr:nvCxnSpPr>
      <xdr:spPr>
        <a:xfrm>
          <a:off x="3752850" y="10452608"/>
          <a:ext cx="762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xdr:cNvSpPr txBox="1"/>
      </xdr:nvSpPr>
      <xdr:spPr>
        <a:xfrm>
          <a:off x="4584700" y="108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464050"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58928</xdr:rowOff>
    </xdr:from>
    <xdr:to>
      <xdr:col>19</xdr:col>
      <xdr:colOff>133350</xdr:colOff>
      <xdr:row>63</xdr:row>
      <xdr:rowOff>56388</xdr:rowOff>
    </xdr:to>
    <xdr:cxnSp macro="">
      <xdr:nvCxnSpPr>
        <xdr:cNvPr id="135" name="直線コネクタ 134"/>
        <xdr:cNvCxnSpPr/>
      </xdr:nvCxnSpPr>
      <xdr:spPr>
        <a:xfrm flipV="1">
          <a:off x="2940050" y="10452608"/>
          <a:ext cx="8128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3702050" y="10682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xdr:cNvSpPr txBox="1"/>
      </xdr:nvSpPr>
      <xdr:spPr>
        <a:xfrm>
          <a:off x="3409950" y="1076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56388</xdr:rowOff>
    </xdr:to>
    <xdr:cxnSp macro="">
      <xdr:nvCxnSpPr>
        <xdr:cNvPr id="138" name="直線コネクタ 137"/>
        <xdr:cNvCxnSpPr/>
      </xdr:nvCxnSpPr>
      <xdr:spPr>
        <a:xfrm>
          <a:off x="2127250" y="10549128"/>
          <a:ext cx="8128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2889250" y="10871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xdr:cNvSpPr txBox="1"/>
      </xdr:nvSpPr>
      <xdr:spPr>
        <a:xfrm>
          <a:off x="2597150" y="1095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3302</xdr:rowOff>
    </xdr:to>
    <xdr:cxnSp macro="">
      <xdr:nvCxnSpPr>
        <xdr:cNvPr id="141" name="直線コネクタ 140"/>
        <xdr:cNvCxnSpPr/>
      </xdr:nvCxnSpPr>
      <xdr:spPr>
        <a:xfrm flipV="1">
          <a:off x="1333500" y="10549128"/>
          <a:ext cx="79375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095500" y="108767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xdr:cNvSpPr txBox="1"/>
      </xdr:nvSpPr>
      <xdr:spPr>
        <a:xfrm>
          <a:off x="1784350" y="1095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282700" y="108478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xdr:cNvSpPr txBox="1"/>
      </xdr:nvSpPr>
      <xdr:spPr>
        <a:xfrm>
          <a:off x="971550" y="1093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27432</xdr:rowOff>
    </xdr:from>
    <xdr:to>
      <xdr:col>23</xdr:col>
      <xdr:colOff>184150</xdr:colOff>
      <xdr:row>62</xdr:row>
      <xdr:rowOff>129032</xdr:rowOff>
    </xdr:to>
    <xdr:sp macro="" textlink="">
      <xdr:nvSpPr>
        <xdr:cNvPr id="151" name="楕円 150"/>
        <xdr:cNvSpPr/>
      </xdr:nvSpPr>
      <xdr:spPr>
        <a:xfrm>
          <a:off x="4464050" y="104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43959</xdr:rowOff>
    </xdr:from>
    <xdr:ext cx="762000" cy="259045"/>
    <xdr:sp macro="" textlink="">
      <xdr:nvSpPr>
        <xdr:cNvPr id="152" name="財政構造の弾力性該当値テキスト"/>
        <xdr:cNvSpPr txBox="1"/>
      </xdr:nvSpPr>
      <xdr:spPr>
        <a:xfrm>
          <a:off x="4584700" y="1026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8128</xdr:rowOff>
    </xdr:from>
    <xdr:to>
      <xdr:col>19</xdr:col>
      <xdr:colOff>184150</xdr:colOff>
      <xdr:row>62</xdr:row>
      <xdr:rowOff>109728</xdr:rowOff>
    </xdr:to>
    <xdr:sp macro="" textlink="">
      <xdr:nvSpPr>
        <xdr:cNvPr id="153" name="楕円 152"/>
        <xdr:cNvSpPr/>
      </xdr:nvSpPr>
      <xdr:spPr>
        <a:xfrm>
          <a:off x="3702050" y="104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119905</xdr:rowOff>
    </xdr:from>
    <xdr:ext cx="736600" cy="259045"/>
    <xdr:sp macro="" textlink="">
      <xdr:nvSpPr>
        <xdr:cNvPr id="154" name="テキスト ボックス 153"/>
        <xdr:cNvSpPr txBox="1"/>
      </xdr:nvSpPr>
      <xdr:spPr>
        <a:xfrm>
          <a:off x="3409950" y="1017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5588</xdr:rowOff>
    </xdr:from>
    <xdr:to>
      <xdr:col>15</xdr:col>
      <xdr:colOff>133350</xdr:colOff>
      <xdr:row>63</xdr:row>
      <xdr:rowOff>107188</xdr:rowOff>
    </xdr:to>
    <xdr:sp macro="" textlink="">
      <xdr:nvSpPr>
        <xdr:cNvPr id="155" name="楕円 154"/>
        <xdr:cNvSpPr/>
      </xdr:nvSpPr>
      <xdr:spPr>
        <a:xfrm>
          <a:off x="2889250" y="105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56" name="テキスト ボックス 155"/>
        <xdr:cNvSpPr txBox="1"/>
      </xdr:nvSpPr>
      <xdr:spPr>
        <a:xfrm>
          <a:off x="2597150" y="1034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7" name="楕円 156"/>
        <xdr:cNvSpPr/>
      </xdr:nvSpPr>
      <xdr:spPr>
        <a:xfrm>
          <a:off x="2095500" y="1049832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8" name="テキスト ボックス 157"/>
        <xdr:cNvSpPr txBox="1"/>
      </xdr:nvSpPr>
      <xdr:spPr>
        <a:xfrm>
          <a:off x="1784350" y="1027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123952</xdr:rowOff>
    </xdr:from>
    <xdr:to>
      <xdr:col>7</xdr:col>
      <xdr:colOff>31750</xdr:colOff>
      <xdr:row>63</xdr:row>
      <xdr:rowOff>54102</xdr:rowOff>
    </xdr:to>
    <xdr:sp macro="" textlink="">
      <xdr:nvSpPr>
        <xdr:cNvPr id="159" name="楕円 158"/>
        <xdr:cNvSpPr/>
      </xdr:nvSpPr>
      <xdr:spPr>
        <a:xfrm>
          <a:off x="1282700" y="105176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64279</xdr:rowOff>
    </xdr:from>
    <xdr:ext cx="762000" cy="259045"/>
    <xdr:sp macro="" textlink="">
      <xdr:nvSpPr>
        <xdr:cNvPr id="160" name="テキスト ボックス 159"/>
        <xdr:cNvSpPr txBox="1"/>
      </xdr:nvSpPr>
      <xdr:spPr>
        <a:xfrm>
          <a:off x="971550" y="1029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決算額は，類似団体の平均を下回っている。前年度に比べて，人件費・物件費は減少し，維持補修費は増加している。引き続き，定員管理及び給与の適正化による人件費の抑制に努めるとともに，民間委託・民間移管の推進や指定管理者制度の活用などによる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514850" y="13528884"/>
          <a:ext cx="0" cy="13179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4584700" y="1481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425950" y="148468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4584700" y="132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425950" y="13528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166219</xdr:rowOff>
    </xdr:from>
    <xdr:to>
      <xdr:col>23</xdr:col>
      <xdr:colOff>133350</xdr:colOff>
      <xdr:row>82</xdr:row>
      <xdr:rowOff>11962</xdr:rowOff>
    </xdr:to>
    <xdr:cxnSp macro="">
      <xdr:nvCxnSpPr>
        <xdr:cNvPr id="195" name="直線コネクタ 194"/>
        <xdr:cNvCxnSpPr/>
      </xdr:nvCxnSpPr>
      <xdr:spPr>
        <a:xfrm>
          <a:off x="3752850" y="13745059"/>
          <a:ext cx="762000" cy="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xdr:cNvSpPr txBox="1"/>
      </xdr:nvSpPr>
      <xdr:spPr>
        <a:xfrm>
          <a:off x="4584700" y="1405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464050" y="14078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25944</xdr:rowOff>
    </xdr:from>
    <xdr:to>
      <xdr:col>19</xdr:col>
      <xdr:colOff>133350</xdr:colOff>
      <xdr:row>81</xdr:row>
      <xdr:rowOff>166219</xdr:rowOff>
    </xdr:to>
    <xdr:cxnSp macro="">
      <xdr:nvCxnSpPr>
        <xdr:cNvPr id="198" name="直線コネクタ 197"/>
        <xdr:cNvCxnSpPr/>
      </xdr:nvCxnSpPr>
      <xdr:spPr>
        <a:xfrm>
          <a:off x="2940050" y="13604784"/>
          <a:ext cx="812800" cy="14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3702050" y="1398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xdr:cNvSpPr txBox="1"/>
      </xdr:nvSpPr>
      <xdr:spPr>
        <a:xfrm>
          <a:off x="3409950" y="1407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45999</xdr:rowOff>
    </xdr:from>
    <xdr:to>
      <xdr:col>15</xdr:col>
      <xdr:colOff>82550</xdr:colOff>
      <xdr:row>81</xdr:row>
      <xdr:rowOff>25944</xdr:rowOff>
    </xdr:to>
    <xdr:cxnSp macro="">
      <xdr:nvCxnSpPr>
        <xdr:cNvPr id="201" name="直線コネクタ 200"/>
        <xdr:cNvCxnSpPr/>
      </xdr:nvCxnSpPr>
      <xdr:spPr>
        <a:xfrm>
          <a:off x="2127250" y="13457199"/>
          <a:ext cx="812800" cy="14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2889250" y="13827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xdr:cNvSpPr txBox="1"/>
      </xdr:nvSpPr>
      <xdr:spPr>
        <a:xfrm>
          <a:off x="2597150" y="1391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15373</xdr:rowOff>
    </xdr:from>
    <xdr:to>
      <xdr:col>11</xdr:col>
      <xdr:colOff>31750</xdr:colOff>
      <xdr:row>80</xdr:row>
      <xdr:rowOff>45999</xdr:rowOff>
    </xdr:to>
    <xdr:cxnSp macro="">
      <xdr:nvCxnSpPr>
        <xdr:cNvPr id="204" name="直線コネクタ 203"/>
        <xdr:cNvCxnSpPr/>
      </xdr:nvCxnSpPr>
      <xdr:spPr>
        <a:xfrm>
          <a:off x="1333500" y="13426573"/>
          <a:ext cx="793750" cy="3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095500" y="136674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xdr:cNvSpPr txBox="1"/>
      </xdr:nvSpPr>
      <xdr:spPr>
        <a:xfrm>
          <a:off x="1784350" y="1375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282700" y="136157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xdr:cNvSpPr txBox="1"/>
      </xdr:nvSpPr>
      <xdr:spPr>
        <a:xfrm>
          <a:off x="971550" y="137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132612</xdr:rowOff>
    </xdr:from>
    <xdr:to>
      <xdr:col>23</xdr:col>
      <xdr:colOff>184150</xdr:colOff>
      <xdr:row>82</xdr:row>
      <xdr:rowOff>62762</xdr:rowOff>
    </xdr:to>
    <xdr:sp macro="" textlink="">
      <xdr:nvSpPr>
        <xdr:cNvPr id="214" name="楕円 213"/>
        <xdr:cNvSpPr/>
      </xdr:nvSpPr>
      <xdr:spPr>
        <a:xfrm>
          <a:off x="4464050" y="13711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149139</xdr:rowOff>
    </xdr:from>
    <xdr:ext cx="762000" cy="259045"/>
    <xdr:sp macro="" textlink="">
      <xdr:nvSpPr>
        <xdr:cNvPr id="215" name="人件費・物件費等の状況該当値テキスト"/>
        <xdr:cNvSpPr txBox="1"/>
      </xdr:nvSpPr>
      <xdr:spPr>
        <a:xfrm>
          <a:off x="4584700" y="1356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115419</xdr:rowOff>
    </xdr:from>
    <xdr:to>
      <xdr:col>19</xdr:col>
      <xdr:colOff>184150</xdr:colOff>
      <xdr:row>82</xdr:row>
      <xdr:rowOff>45569</xdr:rowOff>
    </xdr:to>
    <xdr:sp macro="" textlink="">
      <xdr:nvSpPr>
        <xdr:cNvPr id="216" name="楕円 215"/>
        <xdr:cNvSpPr/>
      </xdr:nvSpPr>
      <xdr:spPr>
        <a:xfrm>
          <a:off x="3702050" y="136942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55746</xdr:rowOff>
    </xdr:from>
    <xdr:ext cx="736600" cy="259045"/>
    <xdr:sp macro="" textlink="">
      <xdr:nvSpPr>
        <xdr:cNvPr id="217" name="テキスト ボックス 216"/>
        <xdr:cNvSpPr txBox="1"/>
      </xdr:nvSpPr>
      <xdr:spPr>
        <a:xfrm>
          <a:off x="3409950" y="13466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146594</xdr:rowOff>
    </xdr:from>
    <xdr:to>
      <xdr:col>15</xdr:col>
      <xdr:colOff>133350</xdr:colOff>
      <xdr:row>81</xdr:row>
      <xdr:rowOff>76744</xdr:rowOff>
    </xdr:to>
    <xdr:sp macro="" textlink="">
      <xdr:nvSpPr>
        <xdr:cNvPr id="218" name="楕円 217"/>
        <xdr:cNvSpPr/>
      </xdr:nvSpPr>
      <xdr:spPr>
        <a:xfrm>
          <a:off x="2889250" y="13557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86921</xdr:rowOff>
    </xdr:from>
    <xdr:ext cx="762000" cy="259045"/>
    <xdr:sp macro="" textlink="">
      <xdr:nvSpPr>
        <xdr:cNvPr id="219" name="テキスト ボックス 218"/>
        <xdr:cNvSpPr txBox="1"/>
      </xdr:nvSpPr>
      <xdr:spPr>
        <a:xfrm>
          <a:off x="2597150" y="1333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166649</xdr:rowOff>
    </xdr:from>
    <xdr:to>
      <xdr:col>11</xdr:col>
      <xdr:colOff>82550</xdr:colOff>
      <xdr:row>80</xdr:row>
      <xdr:rowOff>96799</xdr:rowOff>
    </xdr:to>
    <xdr:sp macro="" textlink="">
      <xdr:nvSpPr>
        <xdr:cNvPr id="220" name="楕円 219"/>
        <xdr:cNvSpPr/>
      </xdr:nvSpPr>
      <xdr:spPr>
        <a:xfrm>
          <a:off x="2095500" y="1341020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106976</xdr:rowOff>
    </xdr:from>
    <xdr:ext cx="762000" cy="259045"/>
    <xdr:sp macro="" textlink="">
      <xdr:nvSpPr>
        <xdr:cNvPr id="221" name="テキスト ボックス 220"/>
        <xdr:cNvSpPr txBox="1"/>
      </xdr:nvSpPr>
      <xdr:spPr>
        <a:xfrm>
          <a:off x="1784350" y="1318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136023</xdr:rowOff>
    </xdr:from>
    <xdr:to>
      <xdr:col>7</xdr:col>
      <xdr:colOff>31750</xdr:colOff>
      <xdr:row>80</xdr:row>
      <xdr:rowOff>66173</xdr:rowOff>
    </xdr:to>
    <xdr:sp macro="" textlink="">
      <xdr:nvSpPr>
        <xdr:cNvPr id="222" name="楕円 221"/>
        <xdr:cNvSpPr/>
      </xdr:nvSpPr>
      <xdr:spPr>
        <a:xfrm>
          <a:off x="1282700" y="1337958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76350</xdr:rowOff>
    </xdr:from>
    <xdr:ext cx="762000" cy="259045"/>
    <xdr:sp macro="" textlink="">
      <xdr:nvSpPr>
        <xdr:cNvPr id="223" name="テキスト ボックス 222"/>
        <xdr:cNvSpPr txBox="1"/>
      </xdr:nvSpPr>
      <xdr:spPr>
        <a:xfrm>
          <a:off x="971550" y="1315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国の公務員制度の動向を見据え，引き続き，情勢に適応した給与の適正化に努める。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5474950" y="13455650"/>
          <a:ext cx="0" cy="155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153307</xdr:rowOff>
    </xdr:to>
    <xdr:cxnSp macro="">
      <xdr:nvCxnSpPr>
        <xdr:cNvPr id="259" name="直線コネクタ 258"/>
        <xdr:cNvCxnSpPr/>
      </xdr:nvCxnSpPr>
      <xdr:spPr>
        <a:xfrm flipV="1">
          <a:off x="14712950" y="14535876"/>
          <a:ext cx="762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5563850" y="141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50800</xdr:rowOff>
    </xdr:to>
    <xdr:cxnSp macro="">
      <xdr:nvCxnSpPr>
        <xdr:cNvPr id="262" name="直線コネクタ 261"/>
        <xdr:cNvCxnSpPr/>
      </xdr:nvCxnSpPr>
      <xdr:spPr>
        <a:xfrm flipV="1">
          <a:off x="13903960" y="14570347"/>
          <a:ext cx="80899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xdr:cNvSpPr txBox="1"/>
      </xdr:nvSpPr>
      <xdr:spPr>
        <a:xfrm>
          <a:off x="14370050" y="14123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50800</xdr:rowOff>
    </xdr:to>
    <xdr:cxnSp macro="">
      <xdr:nvCxnSpPr>
        <xdr:cNvPr id="265" name="直線コネクタ 264"/>
        <xdr:cNvCxnSpPr/>
      </xdr:nvCxnSpPr>
      <xdr:spPr>
        <a:xfrm>
          <a:off x="13106400" y="14601009"/>
          <a:ext cx="79756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3868400" y="143854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355725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85271</xdr:rowOff>
    </xdr:to>
    <xdr:cxnSp macro="">
      <xdr:nvCxnSpPr>
        <xdr:cNvPr id="268" name="直線コネクタ 267"/>
        <xdr:cNvCxnSpPr/>
      </xdr:nvCxnSpPr>
      <xdr:spPr>
        <a:xfrm flipV="1">
          <a:off x="12293600" y="14601009"/>
          <a:ext cx="8128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3055600" y="1440270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2763500" y="1417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2242800" y="144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1950700" y="1420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8" name="楕円 277"/>
        <xdr:cNvSpPr/>
      </xdr:nvSpPr>
      <xdr:spPr>
        <a:xfrm>
          <a:off x="15427960" y="1448507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9" name="給与水準   （国との比較）該当値テキスト"/>
        <xdr:cNvSpPr txBox="1"/>
      </xdr:nvSpPr>
      <xdr:spPr>
        <a:xfrm>
          <a:off x="15563850" y="144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0" name="楕円 279"/>
        <xdr:cNvSpPr/>
      </xdr:nvSpPr>
      <xdr:spPr>
        <a:xfrm>
          <a:off x="14665960" y="145195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1" name="テキスト ボックス 280"/>
        <xdr:cNvSpPr txBox="1"/>
      </xdr:nvSpPr>
      <xdr:spPr>
        <a:xfrm>
          <a:off x="14370050" y="14602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xdr:cNvSpPr/>
      </xdr:nvSpPr>
      <xdr:spPr>
        <a:xfrm>
          <a:off x="13868400" y="14584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xdr:cNvSpPr txBox="1"/>
      </xdr:nvSpPr>
      <xdr:spPr>
        <a:xfrm>
          <a:off x="1355725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4" name="楕円 283"/>
        <xdr:cNvSpPr/>
      </xdr:nvSpPr>
      <xdr:spPr>
        <a:xfrm>
          <a:off x="13055600" y="1455401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5" name="テキスト ボックス 284"/>
        <xdr:cNvSpPr txBox="1"/>
      </xdr:nvSpPr>
      <xdr:spPr>
        <a:xfrm>
          <a:off x="12763500" y="1463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6" name="楕円 285"/>
        <xdr:cNvSpPr/>
      </xdr:nvSpPr>
      <xdr:spPr>
        <a:xfrm>
          <a:off x="12242800" y="146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7" name="テキスト ボックス 286"/>
        <xdr:cNvSpPr txBox="1"/>
      </xdr:nvSpPr>
      <xdr:spPr>
        <a:xfrm>
          <a:off x="11950700" y="1470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前年度より０．０５人増加しているものの，類似団体の平均を下回る５．９４人となっている。</a:t>
          </a:r>
        </a:p>
        <a:p>
          <a:r>
            <a:rPr kumimoji="1" lang="ja-JP" altLang="en-US" sz="1300">
              <a:latin typeface="ＭＳ Ｐゴシック" panose="020B0600070205080204" pitchFamily="50" charset="-128"/>
              <a:ea typeface="ＭＳ Ｐゴシック" panose="020B0600070205080204" pitchFamily="50" charset="-128"/>
            </a:rPr>
            <a:t>　引き続き，必要な部署には必要な人員配置を行う中で，効率的な行政執行体制の構築・適正化に努める。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5474950" y="9717193"/>
          <a:ext cx="0" cy="1530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5563850" y="112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5405100" y="1124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5563850" y="946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5405100" y="9717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61595</xdr:rowOff>
    </xdr:from>
    <xdr:to>
      <xdr:col>81</xdr:col>
      <xdr:colOff>44450</xdr:colOff>
      <xdr:row>60</xdr:row>
      <xdr:rowOff>81704</xdr:rowOff>
    </xdr:to>
    <xdr:cxnSp macro="">
      <xdr:nvCxnSpPr>
        <xdr:cNvPr id="322" name="直線コネクタ 321"/>
        <xdr:cNvCxnSpPr/>
      </xdr:nvCxnSpPr>
      <xdr:spPr>
        <a:xfrm>
          <a:off x="14712950" y="10119995"/>
          <a:ext cx="762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xdr:cNvSpPr txBox="1"/>
      </xdr:nvSpPr>
      <xdr:spPr>
        <a:xfrm>
          <a:off x="15563850" y="1026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5427960" y="10294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41487</xdr:rowOff>
    </xdr:from>
    <xdr:to>
      <xdr:col>77</xdr:col>
      <xdr:colOff>44450</xdr:colOff>
      <xdr:row>60</xdr:row>
      <xdr:rowOff>61595</xdr:rowOff>
    </xdr:to>
    <xdr:cxnSp macro="">
      <xdr:nvCxnSpPr>
        <xdr:cNvPr id="325" name="直線コネクタ 324"/>
        <xdr:cNvCxnSpPr/>
      </xdr:nvCxnSpPr>
      <xdr:spPr>
        <a:xfrm>
          <a:off x="13903960" y="10099887"/>
          <a:ext cx="80899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4665960" y="1027451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xdr:cNvSpPr txBox="1"/>
      </xdr:nvSpPr>
      <xdr:spPr>
        <a:xfrm>
          <a:off x="14370050" y="1036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41487</xdr:rowOff>
    </xdr:from>
    <xdr:to>
      <xdr:col>72</xdr:col>
      <xdr:colOff>203200</xdr:colOff>
      <xdr:row>60</xdr:row>
      <xdr:rowOff>85725</xdr:rowOff>
    </xdr:to>
    <xdr:cxnSp macro="">
      <xdr:nvCxnSpPr>
        <xdr:cNvPr id="328" name="直線コネクタ 327"/>
        <xdr:cNvCxnSpPr/>
      </xdr:nvCxnSpPr>
      <xdr:spPr>
        <a:xfrm flipV="1">
          <a:off x="13106400" y="10099887"/>
          <a:ext cx="79756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3868400" y="10258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xdr:cNvSpPr txBox="1"/>
      </xdr:nvSpPr>
      <xdr:spPr>
        <a:xfrm>
          <a:off x="1355725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85725</xdr:rowOff>
    </xdr:to>
    <xdr:cxnSp macro="">
      <xdr:nvCxnSpPr>
        <xdr:cNvPr id="331" name="直線コネクタ 330"/>
        <xdr:cNvCxnSpPr/>
      </xdr:nvCxnSpPr>
      <xdr:spPr>
        <a:xfrm>
          <a:off x="12293600" y="10136081"/>
          <a:ext cx="8128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3055600" y="1023831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xdr:cNvSpPr txBox="1"/>
      </xdr:nvSpPr>
      <xdr:spPr>
        <a:xfrm>
          <a:off x="12763500" y="1032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2242800" y="10213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xdr:cNvSpPr txBox="1"/>
      </xdr:nvSpPr>
      <xdr:spPr>
        <a:xfrm>
          <a:off x="11950700" y="1029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30904</xdr:rowOff>
    </xdr:from>
    <xdr:to>
      <xdr:col>81</xdr:col>
      <xdr:colOff>95250</xdr:colOff>
      <xdr:row>60</xdr:row>
      <xdr:rowOff>132504</xdr:rowOff>
    </xdr:to>
    <xdr:sp macro="" textlink="">
      <xdr:nvSpPr>
        <xdr:cNvPr id="341" name="楕円 340"/>
        <xdr:cNvSpPr/>
      </xdr:nvSpPr>
      <xdr:spPr>
        <a:xfrm>
          <a:off x="15427960" y="1008930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47431</xdr:rowOff>
    </xdr:from>
    <xdr:ext cx="762000" cy="259045"/>
    <xdr:sp macro="" textlink="">
      <xdr:nvSpPr>
        <xdr:cNvPr id="342" name="定員管理の状況該当値テキスト"/>
        <xdr:cNvSpPr txBox="1"/>
      </xdr:nvSpPr>
      <xdr:spPr>
        <a:xfrm>
          <a:off x="15563850" y="993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10795</xdr:rowOff>
    </xdr:from>
    <xdr:to>
      <xdr:col>77</xdr:col>
      <xdr:colOff>95250</xdr:colOff>
      <xdr:row>60</xdr:row>
      <xdr:rowOff>112395</xdr:rowOff>
    </xdr:to>
    <xdr:sp macro="" textlink="">
      <xdr:nvSpPr>
        <xdr:cNvPr id="343" name="楕円 342"/>
        <xdr:cNvSpPr/>
      </xdr:nvSpPr>
      <xdr:spPr>
        <a:xfrm>
          <a:off x="14665960" y="100691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122572</xdr:rowOff>
    </xdr:from>
    <xdr:ext cx="736600" cy="259045"/>
    <xdr:sp macro="" textlink="">
      <xdr:nvSpPr>
        <xdr:cNvPr id="344" name="テキスト ボックス 343"/>
        <xdr:cNvSpPr txBox="1"/>
      </xdr:nvSpPr>
      <xdr:spPr>
        <a:xfrm>
          <a:off x="14370050" y="9845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162137</xdr:rowOff>
    </xdr:from>
    <xdr:to>
      <xdr:col>73</xdr:col>
      <xdr:colOff>44450</xdr:colOff>
      <xdr:row>60</xdr:row>
      <xdr:rowOff>92287</xdr:rowOff>
    </xdr:to>
    <xdr:sp macro="" textlink="">
      <xdr:nvSpPr>
        <xdr:cNvPr id="345" name="楕円 344"/>
        <xdr:cNvSpPr/>
      </xdr:nvSpPr>
      <xdr:spPr>
        <a:xfrm>
          <a:off x="13868400" y="1005289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102464</xdr:rowOff>
    </xdr:from>
    <xdr:ext cx="762000" cy="259045"/>
    <xdr:sp macro="" textlink="">
      <xdr:nvSpPr>
        <xdr:cNvPr id="346" name="テキスト ボックス 345"/>
        <xdr:cNvSpPr txBox="1"/>
      </xdr:nvSpPr>
      <xdr:spPr>
        <a:xfrm>
          <a:off x="13557250" y="982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7" name="楕円 346"/>
        <xdr:cNvSpPr/>
      </xdr:nvSpPr>
      <xdr:spPr>
        <a:xfrm>
          <a:off x="13055600" y="1009332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48" name="テキスト ボックス 347"/>
        <xdr:cNvSpPr txBox="1"/>
      </xdr:nvSpPr>
      <xdr:spPr>
        <a:xfrm>
          <a:off x="12763500" y="986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26881</xdr:rowOff>
    </xdr:from>
    <xdr:to>
      <xdr:col>64</xdr:col>
      <xdr:colOff>152400</xdr:colOff>
      <xdr:row>60</xdr:row>
      <xdr:rowOff>128481</xdr:rowOff>
    </xdr:to>
    <xdr:sp macro="" textlink="">
      <xdr:nvSpPr>
        <xdr:cNvPr id="349" name="楕円 348"/>
        <xdr:cNvSpPr/>
      </xdr:nvSpPr>
      <xdr:spPr>
        <a:xfrm>
          <a:off x="12242800" y="100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138658</xdr:rowOff>
    </xdr:from>
    <xdr:ext cx="762000" cy="259045"/>
    <xdr:sp macro="" textlink="">
      <xdr:nvSpPr>
        <xdr:cNvPr id="350" name="テキスト ボックス 349"/>
        <xdr:cNvSpPr txBox="1"/>
      </xdr:nvSpPr>
      <xdr:spPr>
        <a:xfrm>
          <a:off x="11950700" y="986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繰上償還などの計画的な公債費対策の実施等により，類似団体の平均を３．９％下回る１．３％となっている。今後も，引き続き，公債費対策に取り組み，比率の改善に努める。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5474950" y="6181392"/>
          <a:ext cx="0" cy="1570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5563850" y="77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5405100" y="775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556385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540510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102205</xdr:rowOff>
    </xdr:from>
    <xdr:to>
      <xdr:col>81</xdr:col>
      <xdr:colOff>44450</xdr:colOff>
      <xdr:row>38</xdr:row>
      <xdr:rowOff>125185</xdr:rowOff>
    </xdr:to>
    <xdr:cxnSp macro="">
      <xdr:nvCxnSpPr>
        <xdr:cNvPr id="385" name="直線コネクタ 384"/>
        <xdr:cNvCxnSpPr/>
      </xdr:nvCxnSpPr>
      <xdr:spPr>
        <a:xfrm flipV="1">
          <a:off x="14712950" y="6472525"/>
          <a:ext cx="762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xdr:cNvSpPr txBox="1"/>
      </xdr:nvSpPr>
      <xdr:spPr>
        <a:xfrm>
          <a:off x="15563850" y="683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5427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125185</xdr:rowOff>
    </xdr:from>
    <xdr:to>
      <xdr:col>77</xdr:col>
      <xdr:colOff>44450</xdr:colOff>
      <xdr:row>38</xdr:row>
      <xdr:rowOff>136676</xdr:rowOff>
    </xdr:to>
    <xdr:cxnSp macro="">
      <xdr:nvCxnSpPr>
        <xdr:cNvPr id="388" name="直線コネクタ 387"/>
        <xdr:cNvCxnSpPr/>
      </xdr:nvCxnSpPr>
      <xdr:spPr>
        <a:xfrm flipV="1">
          <a:off x="13903960" y="6495505"/>
          <a:ext cx="80899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4665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xdr:cNvSpPr txBox="1"/>
      </xdr:nvSpPr>
      <xdr:spPr>
        <a:xfrm>
          <a:off x="14370050" y="694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113695</xdr:rowOff>
    </xdr:from>
    <xdr:to>
      <xdr:col>72</xdr:col>
      <xdr:colOff>203200</xdr:colOff>
      <xdr:row>38</xdr:row>
      <xdr:rowOff>136676</xdr:rowOff>
    </xdr:to>
    <xdr:cxnSp macro="">
      <xdr:nvCxnSpPr>
        <xdr:cNvPr id="391" name="直線コネクタ 390"/>
        <xdr:cNvCxnSpPr/>
      </xdr:nvCxnSpPr>
      <xdr:spPr>
        <a:xfrm>
          <a:off x="13106400" y="6484015"/>
          <a:ext cx="79756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3868400" y="688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xdr:cNvSpPr txBox="1"/>
      </xdr:nvSpPr>
      <xdr:spPr>
        <a:xfrm>
          <a:off x="1355725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113695</xdr:rowOff>
    </xdr:from>
    <xdr:to>
      <xdr:col>68</xdr:col>
      <xdr:colOff>152400</xdr:colOff>
      <xdr:row>38</xdr:row>
      <xdr:rowOff>113695</xdr:rowOff>
    </xdr:to>
    <xdr:cxnSp macro="">
      <xdr:nvCxnSpPr>
        <xdr:cNvPr id="394" name="直線コネクタ 393"/>
        <xdr:cNvCxnSpPr/>
      </xdr:nvCxnSpPr>
      <xdr:spPr>
        <a:xfrm>
          <a:off x="12293600" y="648401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3055600" y="691587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xdr:cNvSpPr txBox="1"/>
      </xdr:nvSpPr>
      <xdr:spPr>
        <a:xfrm>
          <a:off x="1276350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224280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xdr:cNvSpPr txBox="1"/>
      </xdr:nvSpPr>
      <xdr:spPr>
        <a:xfrm>
          <a:off x="1195070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51405</xdr:rowOff>
    </xdr:from>
    <xdr:to>
      <xdr:col>81</xdr:col>
      <xdr:colOff>95250</xdr:colOff>
      <xdr:row>38</xdr:row>
      <xdr:rowOff>153005</xdr:rowOff>
    </xdr:to>
    <xdr:sp macro="" textlink="">
      <xdr:nvSpPr>
        <xdr:cNvPr id="404" name="楕円 403"/>
        <xdr:cNvSpPr/>
      </xdr:nvSpPr>
      <xdr:spPr>
        <a:xfrm>
          <a:off x="15427960" y="64217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67932</xdr:rowOff>
    </xdr:from>
    <xdr:ext cx="762000" cy="259045"/>
    <xdr:sp macro="" textlink="">
      <xdr:nvSpPr>
        <xdr:cNvPr id="405" name="公債費負担の状況該当値テキスト"/>
        <xdr:cNvSpPr txBox="1"/>
      </xdr:nvSpPr>
      <xdr:spPr>
        <a:xfrm>
          <a:off x="15563850" y="627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74385</xdr:rowOff>
    </xdr:from>
    <xdr:to>
      <xdr:col>77</xdr:col>
      <xdr:colOff>95250</xdr:colOff>
      <xdr:row>39</xdr:row>
      <xdr:rowOff>4535</xdr:rowOff>
    </xdr:to>
    <xdr:sp macro="" textlink="">
      <xdr:nvSpPr>
        <xdr:cNvPr id="406" name="楕円 405"/>
        <xdr:cNvSpPr/>
      </xdr:nvSpPr>
      <xdr:spPr>
        <a:xfrm>
          <a:off x="14665960" y="64447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14713</xdr:rowOff>
    </xdr:from>
    <xdr:ext cx="736600" cy="259045"/>
    <xdr:sp macro="" textlink="">
      <xdr:nvSpPr>
        <xdr:cNvPr id="407" name="テキスト ボックス 406"/>
        <xdr:cNvSpPr txBox="1"/>
      </xdr:nvSpPr>
      <xdr:spPr>
        <a:xfrm>
          <a:off x="14370050" y="6217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85876</xdr:rowOff>
    </xdr:from>
    <xdr:to>
      <xdr:col>73</xdr:col>
      <xdr:colOff>44450</xdr:colOff>
      <xdr:row>39</xdr:row>
      <xdr:rowOff>16026</xdr:rowOff>
    </xdr:to>
    <xdr:sp macro="" textlink="">
      <xdr:nvSpPr>
        <xdr:cNvPr id="408" name="楕円 407"/>
        <xdr:cNvSpPr/>
      </xdr:nvSpPr>
      <xdr:spPr>
        <a:xfrm>
          <a:off x="13868400" y="645619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26203</xdr:rowOff>
    </xdr:from>
    <xdr:ext cx="762000" cy="259045"/>
    <xdr:sp macro="" textlink="">
      <xdr:nvSpPr>
        <xdr:cNvPr id="409" name="テキスト ボックス 408"/>
        <xdr:cNvSpPr txBox="1"/>
      </xdr:nvSpPr>
      <xdr:spPr>
        <a:xfrm>
          <a:off x="13557250" y="62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62895</xdr:rowOff>
    </xdr:from>
    <xdr:to>
      <xdr:col>68</xdr:col>
      <xdr:colOff>203200</xdr:colOff>
      <xdr:row>38</xdr:row>
      <xdr:rowOff>164495</xdr:rowOff>
    </xdr:to>
    <xdr:sp macro="" textlink="">
      <xdr:nvSpPr>
        <xdr:cNvPr id="410" name="楕円 409"/>
        <xdr:cNvSpPr/>
      </xdr:nvSpPr>
      <xdr:spPr>
        <a:xfrm>
          <a:off x="13055600" y="643321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3222</xdr:rowOff>
    </xdr:from>
    <xdr:ext cx="762000" cy="259045"/>
    <xdr:sp macro="" textlink="">
      <xdr:nvSpPr>
        <xdr:cNvPr id="411" name="テキスト ボックス 410"/>
        <xdr:cNvSpPr txBox="1"/>
      </xdr:nvSpPr>
      <xdr:spPr>
        <a:xfrm>
          <a:off x="12763500" y="620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62895</xdr:rowOff>
    </xdr:from>
    <xdr:to>
      <xdr:col>64</xdr:col>
      <xdr:colOff>152400</xdr:colOff>
      <xdr:row>38</xdr:row>
      <xdr:rowOff>164495</xdr:rowOff>
    </xdr:to>
    <xdr:sp macro="" textlink="">
      <xdr:nvSpPr>
        <xdr:cNvPr id="412" name="楕円 411"/>
        <xdr:cNvSpPr/>
      </xdr:nvSpPr>
      <xdr:spPr>
        <a:xfrm>
          <a:off x="12242800" y="64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3222</xdr:rowOff>
    </xdr:from>
    <xdr:ext cx="762000" cy="259045"/>
    <xdr:sp macro="" textlink="">
      <xdr:nvSpPr>
        <xdr:cNvPr id="413" name="テキスト ボックス 412"/>
        <xdr:cNvSpPr txBox="1"/>
      </xdr:nvSpPr>
      <xdr:spPr>
        <a:xfrm>
          <a:off x="11950700" y="620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等に係る基準財政需要額算入見込額の増加や組合負担等見込額の減少などから，充当可能財源等が将来負担額を上回ったことにより，前年度と同様に比率が算出されなくなっている。引き続き，健全で安定した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5474950" y="2397760"/>
          <a:ext cx="0" cy="1518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5563850" y="38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5405100" y="3916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5" name="将来負担の状況平均値テキスト"/>
        <xdr:cNvSpPr txBox="1"/>
      </xdr:nvSpPr>
      <xdr:spPr>
        <a:xfrm>
          <a:off x="15563850" y="2494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6" name="フローチャート: 判断 445"/>
        <xdr:cNvSpPr/>
      </xdr:nvSpPr>
      <xdr:spPr>
        <a:xfrm>
          <a:off x="15427960" y="25188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xdr:cNvSpPr/>
      </xdr:nvSpPr>
      <xdr:spPr>
        <a:xfrm>
          <a:off x="14665960" y="256900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xdr:cNvSpPr txBox="1"/>
      </xdr:nvSpPr>
      <xdr:spPr>
        <a:xfrm>
          <a:off x="14370050" y="2345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49" name="フローチャート: 判断 448"/>
        <xdr:cNvSpPr/>
      </xdr:nvSpPr>
      <xdr:spPr>
        <a:xfrm>
          <a:off x="13868400" y="26471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0" name="テキスト ボックス 449"/>
        <xdr:cNvSpPr txBox="1"/>
      </xdr:nvSpPr>
      <xdr:spPr>
        <a:xfrm>
          <a:off x="13557250" y="24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1" name="フローチャート: 判断 450"/>
        <xdr:cNvSpPr/>
      </xdr:nvSpPr>
      <xdr:spPr>
        <a:xfrm>
          <a:off x="13055600" y="26703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2" name="テキスト ボックス 451"/>
        <xdr:cNvSpPr txBox="1"/>
      </xdr:nvSpPr>
      <xdr:spPr>
        <a:xfrm>
          <a:off x="12763500" y="24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3" name="フローチャート: 判断 452"/>
        <xdr:cNvSpPr/>
      </xdr:nvSpPr>
      <xdr:spPr>
        <a:xfrm>
          <a:off x="12242800" y="2671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4" name="テキスト ボックス 453"/>
        <xdr:cNvSpPr txBox="1"/>
      </xdr:nvSpPr>
      <xdr:spPr>
        <a:xfrm>
          <a:off x="11950700" y="24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460,684
450,948
517.72
222,295,714
213,823,764
4,521,690
108,118,463
143,650,490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人件費に係る経常収支比率については，前年度より１．０</a:t>
          </a:r>
        </a:p>
        <a:p>
          <a:r>
            <a:rPr kumimoji="1" lang="ja-JP" altLang="en-US" sz="1300">
              <a:latin typeface="ＭＳ Ｐゴシック" panose="020B0600070205080204" pitchFamily="50" charset="-128"/>
              <a:ea typeface="ＭＳ Ｐゴシック" panose="020B0600070205080204" pitchFamily="50" charset="-128"/>
            </a:rPr>
            <a:t>ポイント改善し，類似団体の平均を４．３ポイント下回っている。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今後も引き続き，定員管理及び給与の適正化に努め，</a:t>
          </a:r>
        </a:p>
        <a:p>
          <a:r>
            <a:rPr kumimoji="1" lang="ja-JP" altLang="en-US" sz="1300">
              <a:latin typeface="ＭＳ Ｐゴシック" panose="020B0600070205080204" pitchFamily="50" charset="-128"/>
              <a:ea typeface="ＭＳ Ｐゴシック" panose="020B0600070205080204" pitchFamily="50" charset="-128"/>
            </a:rPr>
            <a:t>人件費の総額抑制を図る。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85090</xdr:rowOff>
    </xdr:to>
    <xdr:cxnSp macro="">
      <xdr:nvCxnSpPr>
        <xdr:cNvPr id="66" name="直線コネクタ 65"/>
        <xdr:cNvCxnSpPr/>
      </xdr:nvCxnSpPr>
      <xdr:spPr>
        <a:xfrm flipV="1">
          <a:off x="3987800" y="6009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36</xdr:row>
      <xdr:rowOff>27940</xdr:rowOff>
    </xdr:to>
    <xdr:cxnSp macro="">
      <xdr:nvCxnSpPr>
        <xdr:cNvPr id="69" name="直線コネクタ 68"/>
        <xdr:cNvCxnSpPr/>
      </xdr:nvCxnSpPr>
      <xdr:spPr>
        <a:xfrm flipV="1">
          <a:off x="3098800" y="6085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36</xdr:row>
      <xdr:rowOff>27940</xdr:rowOff>
    </xdr:to>
    <xdr:cxnSp macro="">
      <xdr:nvCxnSpPr>
        <xdr:cNvPr id="72" name="直線コネクタ 71"/>
        <xdr:cNvCxnSpPr/>
      </xdr:nvCxnSpPr>
      <xdr:spPr>
        <a:xfrm>
          <a:off x="2209800" y="60248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100330</xdr:rowOff>
    </xdr:to>
    <xdr:cxnSp macro="">
      <xdr:nvCxnSpPr>
        <xdr:cNvPr id="75" name="直線コネクタ 74"/>
        <xdr:cNvCxnSpPr/>
      </xdr:nvCxnSpPr>
      <xdr:spPr>
        <a:xfrm flipV="1">
          <a:off x="1320800" y="602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物件費に係る経常収支比率については，前年度より０．７ポイント上昇しているものの，類似団体の平均より２．８ポイント下回っている。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15</xdr:row>
      <xdr:rowOff>9979</xdr:rowOff>
    </xdr:to>
    <xdr:cxnSp macro="">
      <xdr:nvCxnSpPr>
        <xdr:cNvPr id="129" name="直線コネクタ 128"/>
        <xdr:cNvCxnSpPr/>
      </xdr:nvCxnSpPr>
      <xdr:spPr>
        <a:xfrm>
          <a:off x="15671800" y="25055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14</xdr:row>
      <xdr:rowOff>148771</xdr:rowOff>
    </xdr:to>
    <xdr:cxnSp macro="">
      <xdr:nvCxnSpPr>
        <xdr:cNvPr id="132" name="直線コネクタ 131"/>
        <xdr:cNvCxnSpPr/>
      </xdr:nvCxnSpPr>
      <xdr:spPr>
        <a:xfrm flipV="1">
          <a:off x="14782800" y="2505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15</xdr:row>
      <xdr:rowOff>20864</xdr:rowOff>
    </xdr:to>
    <xdr:cxnSp macro="">
      <xdr:nvCxnSpPr>
        <xdr:cNvPr id="135" name="直線コネクタ 134"/>
        <xdr:cNvCxnSpPr/>
      </xdr:nvCxnSpPr>
      <xdr:spPr>
        <a:xfrm flipV="1">
          <a:off x="13893800" y="2549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31750</xdr:rowOff>
    </xdr:to>
    <xdr:cxnSp macro="">
      <xdr:nvCxnSpPr>
        <xdr:cNvPr id="138" name="直線コネクタ 137"/>
        <xdr:cNvCxnSpPr/>
      </xdr:nvCxnSpPr>
      <xdr:spPr>
        <a:xfrm flipV="1">
          <a:off x="13004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48" name="楕円 147"/>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147156</xdr:rowOff>
    </xdr:from>
    <xdr:ext cx="762000" cy="259045"/>
    <xdr:sp macro="" textlink="">
      <xdr:nvSpPr>
        <xdr:cNvPr id="149"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50" name="楕円 149"/>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51" name="テキスト ボックス 150"/>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97971</xdr:rowOff>
    </xdr:from>
    <xdr:to>
      <xdr:col>74</xdr:col>
      <xdr:colOff>31750</xdr:colOff>
      <xdr:row>15</xdr:row>
      <xdr:rowOff>28121</xdr:rowOff>
    </xdr:to>
    <xdr:sp macro="" textlink="">
      <xdr:nvSpPr>
        <xdr:cNvPr id="152" name="楕円 151"/>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38298</xdr:rowOff>
    </xdr:from>
    <xdr:ext cx="762000" cy="259045"/>
    <xdr:sp macro="" textlink="">
      <xdr:nvSpPr>
        <xdr:cNvPr id="153" name="テキスト ボックス 152"/>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扶助費に係る経常収支比率については，生活保護費などの減少により，前年度より０．１ポイント改善している。類似団体の平均を１．６ポイント下回っているが，今後は増加が見込まれる。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63500</xdr:rowOff>
    </xdr:to>
    <xdr:cxnSp macro="">
      <xdr:nvCxnSpPr>
        <xdr:cNvPr id="190" name="直線コネクタ 189"/>
        <xdr:cNvCxnSpPr/>
      </xdr:nvCxnSpPr>
      <xdr:spPr>
        <a:xfrm flipV="1">
          <a:off x="3987800" y="965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76200</xdr:rowOff>
    </xdr:to>
    <xdr:cxnSp macro="">
      <xdr:nvCxnSpPr>
        <xdr:cNvPr id="193" name="直線コネクタ 192"/>
        <xdr:cNvCxnSpPr/>
      </xdr:nvCxnSpPr>
      <xdr:spPr>
        <a:xfrm flipV="1">
          <a:off x="3098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127000</xdr:rowOff>
    </xdr:to>
    <xdr:cxnSp macro="">
      <xdr:nvCxnSpPr>
        <xdr:cNvPr id="196" name="直線コネクタ 195"/>
        <xdr:cNvCxnSpPr/>
      </xdr:nvCxnSpPr>
      <xdr:spPr>
        <a:xfrm flipV="1">
          <a:off x="2209800" y="967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127000</xdr:rowOff>
    </xdr:to>
    <xdr:cxnSp macro="">
      <xdr:nvCxnSpPr>
        <xdr:cNvPr id="199" name="直線コネクタ 198"/>
        <xdr:cNvCxnSpPr/>
      </xdr:nvCxnSpPr>
      <xdr:spPr>
        <a:xfrm>
          <a:off x="1320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9" name="楕円 208"/>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10"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11" name="楕円 210"/>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12" name="テキスト ボックス 211"/>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13" name="楕円 212"/>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214" name="テキスト ボックス 213"/>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その他の経費に係る経常収支比率については，前年度と同水準であるものの，類似団体の平均を０．１ポイント上回っている。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88900</xdr:rowOff>
    </xdr:to>
    <xdr:cxnSp macro="">
      <xdr:nvCxnSpPr>
        <xdr:cNvPr id="251" name="直線コネクタ 250"/>
        <xdr:cNvCxnSpPr/>
      </xdr:nvCxnSpPr>
      <xdr:spPr>
        <a:xfrm>
          <a:off x="15671800" y="1003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19050</xdr:rowOff>
    </xdr:to>
    <xdr:cxnSp macro="">
      <xdr:nvCxnSpPr>
        <xdr:cNvPr id="254" name="直線コネクタ 253"/>
        <xdr:cNvCxnSpPr/>
      </xdr:nvCxnSpPr>
      <xdr:spPr>
        <a:xfrm flipV="1">
          <a:off x="14782800" y="10033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19050</xdr:rowOff>
    </xdr:to>
    <xdr:cxnSp macro="">
      <xdr:nvCxnSpPr>
        <xdr:cNvPr id="257" name="直線コネクタ 256"/>
        <xdr:cNvCxnSpPr/>
      </xdr:nvCxnSpPr>
      <xdr:spPr>
        <a:xfrm>
          <a:off x="13893800" y="1010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152400</xdr:rowOff>
    </xdr:from>
    <xdr:to>
      <xdr:col>69</xdr:col>
      <xdr:colOff>92075</xdr:colOff>
      <xdr:row>58</xdr:row>
      <xdr:rowOff>165100</xdr:rowOff>
    </xdr:to>
    <xdr:cxnSp macro="">
      <xdr:nvCxnSpPr>
        <xdr:cNvPr id="260" name="直線コネクタ 259"/>
        <xdr:cNvCxnSpPr/>
      </xdr:nvCxnSpPr>
      <xdr:spPr>
        <a:xfrm>
          <a:off x="13004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0" name="楕円 269"/>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1"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2" name="楕円 271"/>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3" name="テキスト ボックス 272"/>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139700</xdr:rowOff>
    </xdr:from>
    <xdr:to>
      <xdr:col>74</xdr:col>
      <xdr:colOff>31750</xdr:colOff>
      <xdr:row>59</xdr:row>
      <xdr:rowOff>69850</xdr:rowOff>
    </xdr:to>
    <xdr:sp macro="" textlink="">
      <xdr:nvSpPr>
        <xdr:cNvPr id="274" name="楕円 273"/>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54627</xdr:rowOff>
    </xdr:from>
    <xdr:ext cx="762000" cy="259045"/>
    <xdr:sp macro="" textlink="">
      <xdr:nvSpPr>
        <xdr:cNvPr id="275" name="テキスト ボックス 274"/>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78" name="楕円 277"/>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16527</xdr:rowOff>
    </xdr:from>
    <xdr:ext cx="762000" cy="259045"/>
    <xdr:sp macro="" textlink="">
      <xdr:nvSpPr>
        <xdr:cNvPr id="279" name="テキスト ボックス 278"/>
        <xdr:cNvSpPr txBox="1"/>
      </xdr:nvSpPr>
      <xdr:spPr>
        <a:xfrm>
          <a:off x="12623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補助費等に係る経常収支比率については，前年度より０．２ポイント上昇しており，類似団体の平均を１．１ポイント上回っている。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35</xdr:row>
      <xdr:rowOff>8890</xdr:rowOff>
    </xdr:to>
    <xdr:cxnSp macro="">
      <xdr:nvCxnSpPr>
        <xdr:cNvPr id="312" name="直線コネクタ 311"/>
        <xdr:cNvCxnSpPr/>
      </xdr:nvCxnSpPr>
      <xdr:spPr>
        <a:xfrm>
          <a:off x="15671800" y="5994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34</xdr:row>
      <xdr:rowOff>165100</xdr:rowOff>
    </xdr:to>
    <xdr:cxnSp macro="">
      <xdr:nvCxnSpPr>
        <xdr:cNvPr id="315" name="直線コネクタ 314"/>
        <xdr:cNvCxnSpPr/>
      </xdr:nvCxnSpPr>
      <xdr:spPr>
        <a:xfrm>
          <a:off x="14782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142240</xdr:rowOff>
    </xdr:from>
    <xdr:to>
      <xdr:col>73</xdr:col>
      <xdr:colOff>180975</xdr:colOff>
      <xdr:row>34</xdr:row>
      <xdr:rowOff>165100</xdr:rowOff>
    </xdr:to>
    <xdr:cxnSp macro="">
      <xdr:nvCxnSpPr>
        <xdr:cNvPr id="318" name="直線コネクタ 317"/>
        <xdr:cNvCxnSpPr/>
      </xdr:nvCxnSpPr>
      <xdr:spPr>
        <a:xfrm flipV="1">
          <a:off x="13893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16510</xdr:rowOff>
    </xdr:to>
    <xdr:cxnSp macro="">
      <xdr:nvCxnSpPr>
        <xdr:cNvPr id="321" name="直線コネクタ 320"/>
        <xdr:cNvCxnSpPr/>
      </xdr:nvCxnSpPr>
      <xdr:spPr>
        <a:xfrm flipV="1">
          <a:off x="13004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129540</xdr:rowOff>
    </xdr:from>
    <xdr:to>
      <xdr:col>82</xdr:col>
      <xdr:colOff>158750</xdr:colOff>
      <xdr:row>35</xdr:row>
      <xdr:rowOff>59690</xdr:rowOff>
    </xdr:to>
    <xdr:sp macro="" textlink="">
      <xdr:nvSpPr>
        <xdr:cNvPr id="331" name="楕円 330"/>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101617</xdr:rowOff>
    </xdr:from>
    <xdr:ext cx="762000" cy="259045"/>
    <xdr:sp macro="" textlink="">
      <xdr:nvSpPr>
        <xdr:cNvPr id="332" name="補助費等該当値テキスト"/>
        <xdr:cNvSpPr txBox="1"/>
      </xdr:nvSpPr>
      <xdr:spPr>
        <a:xfrm>
          <a:off x="165989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3" name="楕円 332"/>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29227</xdr:rowOff>
    </xdr:from>
    <xdr:ext cx="736600" cy="259045"/>
    <xdr:sp macro="" textlink="">
      <xdr:nvSpPr>
        <xdr:cNvPr id="334" name="テキスト ボックス 333"/>
        <xdr:cNvSpPr txBox="1"/>
      </xdr:nvSpPr>
      <xdr:spPr>
        <a:xfrm>
          <a:off x="15290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91440</xdr:rowOff>
    </xdr:from>
    <xdr:to>
      <xdr:col>74</xdr:col>
      <xdr:colOff>31750</xdr:colOff>
      <xdr:row>35</xdr:row>
      <xdr:rowOff>21590</xdr:rowOff>
    </xdr:to>
    <xdr:sp macro="" textlink="">
      <xdr:nvSpPr>
        <xdr:cNvPr id="335" name="楕円 334"/>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6367</xdr:rowOff>
    </xdr:from>
    <xdr:ext cx="762000" cy="259045"/>
    <xdr:sp macro="" textlink="">
      <xdr:nvSpPr>
        <xdr:cNvPr id="336" name="テキスト ボックス 335"/>
        <xdr:cNvSpPr txBox="1"/>
      </xdr:nvSpPr>
      <xdr:spPr>
        <a:xfrm>
          <a:off x="14401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37" name="楕円 336"/>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38" name="テキスト ボックス 337"/>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39" name="楕円 338"/>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52087</xdr:rowOff>
    </xdr:from>
    <xdr:ext cx="762000" cy="259045"/>
    <xdr:sp macro="" textlink="">
      <xdr:nvSpPr>
        <xdr:cNvPr id="340" name="テキスト ボックス 339"/>
        <xdr:cNvSpPr txBox="1"/>
      </xdr:nvSpPr>
      <xdr:spPr>
        <a:xfrm>
          <a:off x="12623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公債費に係る経常収支比率については，前年度より０．６ポイント上昇しているものの，類似団体の平均を１．３ポイント下回っている。</a:t>
          </a:r>
        </a:p>
        <a:p>
          <a:r>
            <a:rPr kumimoji="1" lang="ja-JP" altLang="en-US" sz="1300">
              <a:latin typeface="ＭＳ Ｐゴシック" panose="020B0600070205080204" pitchFamily="50" charset="-128"/>
              <a:ea typeface="ＭＳ Ｐゴシック" panose="020B0600070205080204" pitchFamily="50" charset="-128"/>
            </a:rPr>
            <a:t>　 繰上償還などの継続的な公債費対策に取り組んでいるが，依然として高水準で推移しており，引き続き，公債費対策に積極的に取り組む。</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76</xdr:row>
      <xdr:rowOff>165100</xdr:rowOff>
    </xdr:to>
    <xdr:cxnSp macro="">
      <xdr:nvCxnSpPr>
        <xdr:cNvPr id="373" name="直線コネクタ 372"/>
        <xdr:cNvCxnSpPr/>
      </xdr:nvCxnSpPr>
      <xdr:spPr>
        <a:xfrm>
          <a:off x="3987800" y="13149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77</xdr:row>
      <xdr:rowOff>24130</xdr:rowOff>
    </xdr:to>
    <xdr:cxnSp macro="">
      <xdr:nvCxnSpPr>
        <xdr:cNvPr id="376" name="直線コネクタ 375"/>
        <xdr:cNvCxnSpPr/>
      </xdr:nvCxnSpPr>
      <xdr:spPr>
        <a:xfrm flipV="1">
          <a:off x="3098800" y="13149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24130</xdr:rowOff>
    </xdr:to>
    <xdr:cxnSp macro="">
      <xdr:nvCxnSpPr>
        <xdr:cNvPr id="379" name="直線コネクタ 378"/>
        <xdr:cNvCxnSpPr/>
      </xdr:nvCxnSpPr>
      <xdr:spPr>
        <a:xfrm>
          <a:off x="2209800" y="13218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16511</xdr:rowOff>
    </xdr:to>
    <xdr:cxnSp macro="">
      <xdr:nvCxnSpPr>
        <xdr:cNvPr id="382" name="直線コネクタ 381"/>
        <xdr:cNvCxnSpPr/>
      </xdr:nvCxnSpPr>
      <xdr:spPr>
        <a:xfrm>
          <a:off x="1320800" y="13218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2" name="楕円 391"/>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3" name="公債費該当値テキスト"/>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94" name="楕円 393"/>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95" name="テキスト ボックス 394"/>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6" name="楕円 395"/>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7" name="テキスト ボックス 396"/>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8" name="楕円 397"/>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9" name="テキスト ボックス 398"/>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400" name="楕円 399"/>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401" name="テキスト ボックス 400"/>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公債費以外の経費に係る経常収支比率については，前年度より０．２ポイント改善しており，類似団体の平均より７．５ポイント下回っている。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75</xdr:row>
      <xdr:rowOff>156718</xdr:rowOff>
    </xdr:to>
    <xdr:cxnSp macro="">
      <xdr:nvCxnSpPr>
        <xdr:cNvPr id="432" name="直線コネクタ 431"/>
        <xdr:cNvCxnSpPr/>
      </xdr:nvCxnSpPr>
      <xdr:spPr>
        <a:xfrm flipV="1">
          <a:off x="15671800" y="13006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76</xdr:row>
      <xdr:rowOff>99568</xdr:rowOff>
    </xdr:to>
    <xdr:cxnSp macro="">
      <xdr:nvCxnSpPr>
        <xdr:cNvPr id="435" name="直線コネクタ 434"/>
        <xdr:cNvCxnSpPr/>
      </xdr:nvCxnSpPr>
      <xdr:spPr>
        <a:xfrm flipV="1">
          <a:off x="14782800" y="130154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99568</xdr:rowOff>
    </xdr:to>
    <xdr:cxnSp macro="">
      <xdr:nvCxnSpPr>
        <xdr:cNvPr id="438" name="直線コネクタ 437"/>
        <xdr:cNvCxnSpPr/>
      </xdr:nvCxnSpPr>
      <xdr:spPr>
        <a:xfrm>
          <a:off x="13893800" y="130657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53848</xdr:rowOff>
    </xdr:to>
    <xdr:cxnSp macro="">
      <xdr:nvCxnSpPr>
        <xdr:cNvPr id="441" name="直線コネクタ 440"/>
        <xdr:cNvCxnSpPr/>
      </xdr:nvCxnSpPr>
      <xdr:spPr>
        <a:xfrm flipV="1">
          <a:off x="13004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51" name="楕円 450"/>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113301</xdr:rowOff>
    </xdr:from>
    <xdr:ext cx="762000" cy="259045"/>
    <xdr:sp macro="" textlink="">
      <xdr:nvSpPr>
        <xdr:cNvPr id="452" name="公債費以外該当値テキスト"/>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3" name="楕円 452"/>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4" name="テキスト ボックス 453"/>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55" name="楕円 454"/>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56" name="テキスト ボックス 455"/>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7" name="楕円 456"/>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8" name="テキスト ボックス 457"/>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9" name="楕円 458"/>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60" name="テキスト ボックス 459"/>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160642</xdr:rowOff>
    </xdr:from>
    <xdr:to>
      <xdr:col>29</xdr:col>
      <xdr:colOff>127000</xdr:colOff>
      <xdr:row>16</xdr:row>
      <xdr:rowOff>42875</xdr:rowOff>
    </xdr:to>
    <xdr:cxnSp macro="">
      <xdr:nvCxnSpPr>
        <xdr:cNvPr id="50" name="直線コネクタ 49"/>
        <xdr:cNvCxnSpPr/>
      </xdr:nvCxnSpPr>
      <xdr:spPr bwMode="auto">
        <a:xfrm flipV="1">
          <a:off x="5003800" y="2780017"/>
          <a:ext cx="647700" cy="5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123761</xdr:rowOff>
    </xdr:from>
    <xdr:to>
      <xdr:col>26</xdr:col>
      <xdr:colOff>50800</xdr:colOff>
      <xdr:row>16</xdr:row>
      <xdr:rowOff>42875</xdr:rowOff>
    </xdr:to>
    <xdr:cxnSp macro="">
      <xdr:nvCxnSpPr>
        <xdr:cNvPr id="53" name="直線コネクタ 52"/>
        <xdr:cNvCxnSpPr/>
      </xdr:nvCxnSpPr>
      <xdr:spPr bwMode="auto">
        <a:xfrm>
          <a:off x="4305300" y="2743136"/>
          <a:ext cx="698500" cy="90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123761</xdr:rowOff>
    </xdr:from>
    <xdr:to>
      <xdr:col>22</xdr:col>
      <xdr:colOff>114300</xdr:colOff>
      <xdr:row>16</xdr:row>
      <xdr:rowOff>50305</xdr:rowOff>
    </xdr:to>
    <xdr:cxnSp macro="">
      <xdr:nvCxnSpPr>
        <xdr:cNvPr id="56" name="直線コネクタ 55"/>
        <xdr:cNvCxnSpPr/>
      </xdr:nvCxnSpPr>
      <xdr:spPr bwMode="auto">
        <a:xfrm flipV="1">
          <a:off x="3606800" y="2743136"/>
          <a:ext cx="698500" cy="97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50305</xdr:rowOff>
    </xdr:from>
    <xdr:to>
      <xdr:col>18</xdr:col>
      <xdr:colOff>177800</xdr:colOff>
      <xdr:row>16</xdr:row>
      <xdr:rowOff>54496</xdr:rowOff>
    </xdr:to>
    <xdr:cxnSp macro="">
      <xdr:nvCxnSpPr>
        <xdr:cNvPr id="59" name="直線コネクタ 58"/>
        <xdr:cNvCxnSpPr/>
      </xdr:nvCxnSpPr>
      <xdr:spPr bwMode="auto">
        <a:xfrm flipV="1">
          <a:off x="2908300" y="2841130"/>
          <a:ext cx="6985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109842</xdr:rowOff>
    </xdr:from>
    <xdr:to>
      <xdr:col>29</xdr:col>
      <xdr:colOff>177800</xdr:colOff>
      <xdr:row>16</xdr:row>
      <xdr:rowOff>39992</xdr:rowOff>
    </xdr:to>
    <xdr:sp macro="" textlink="">
      <xdr:nvSpPr>
        <xdr:cNvPr id="69" name="楕円 68"/>
        <xdr:cNvSpPr/>
      </xdr:nvSpPr>
      <xdr:spPr bwMode="auto">
        <a:xfrm>
          <a:off x="5600700" y="272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126369</xdr:rowOff>
    </xdr:from>
    <xdr:ext cx="762000" cy="259045"/>
    <xdr:sp macro="" textlink="">
      <xdr:nvSpPr>
        <xdr:cNvPr id="70" name="人口1人当たり決算額の推移該当値テキスト130"/>
        <xdr:cNvSpPr txBox="1"/>
      </xdr:nvSpPr>
      <xdr:spPr>
        <a:xfrm>
          <a:off x="5740400" y="257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163525</xdr:rowOff>
    </xdr:from>
    <xdr:to>
      <xdr:col>26</xdr:col>
      <xdr:colOff>101600</xdr:colOff>
      <xdr:row>16</xdr:row>
      <xdr:rowOff>93675</xdr:rowOff>
    </xdr:to>
    <xdr:sp macro="" textlink="">
      <xdr:nvSpPr>
        <xdr:cNvPr id="71" name="楕円 70"/>
        <xdr:cNvSpPr/>
      </xdr:nvSpPr>
      <xdr:spPr bwMode="auto">
        <a:xfrm>
          <a:off x="4953000" y="278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103852</xdr:rowOff>
    </xdr:from>
    <xdr:ext cx="736600" cy="259045"/>
    <xdr:sp macro="" textlink="">
      <xdr:nvSpPr>
        <xdr:cNvPr id="72" name="テキスト ボックス 71"/>
        <xdr:cNvSpPr txBox="1"/>
      </xdr:nvSpPr>
      <xdr:spPr>
        <a:xfrm>
          <a:off x="4622800" y="25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72961</xdr:rowOff>
    </xdr:from>
    <xdr:to>
      <xdr:col>22</xdr:col>
      <xdr:colOff>165100</xdr:colOff>
      <xdr:row>16</xdr:row>
      <xdr:rowOff>3111</xdr:rowOff>
    </xdr:to>
    <xdr:sp macro="" textlink="">
      <xdr:nvSpPr>
        <xdr:cNvPr id="73" name="楕円 72"/>
        <xdr:cNvSpPr/>
      </xdr:nvSpPr>
      <xdr:spPr bwMode="auto">
        <a:xfrm>
          <a:off x="4254500" y="269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13288</xdr:rowOff>
    </xdr:from>
    <xdr:ext cx="762000" cy="259045"/>
    <xdr:sp macro="" textlink="">
      <xdr:nvSpPr>
        <xdr:cNvPr id="74" name="テキスト ボックス 73"/>
        <xdr:cNvSpPr txBox="1"/>
      </xdr:nvSpPr>
      <xdr:spPr>
        <a:xfrm>
          <a:off x="3924300" y="246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170955</xdr:rowOff>
    </xdr:from>
    <xdr:to>
      <xdr:col>19</xdr:col>
      <xdr:colOff>38100</xdr:colOff>
      <xdr:row>16</xdr:row>
      <xdr:rowOff>101105</xdr:rowOff>
    </xdr:to>
    <xdr:sp macro="" textlink="">
      <xdr:nvSpPr>
        <xdr:cNvPr id="75" name="楕円 74"/>
        <xdr:cNvSpPr/>
      </xdr:nvSpPr>
      <xdr:spPr bwMode="auto">
        <a:xfrm>
          <a:off x="3556000" y="2790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111282</xdr:rowOff>
    </xdr:from>
    <xdr:ext cx="762000" cy="259045"/>
    <xdr:sp macro="" textlink="">
      <xdr:nvSpPr>
        <xdr:cNvPr id="76" name="テキスト ボックス 75"/>
        <xdr:cNvSpPr txBox="1"/>
      </xdr:nvSpPr>
      <xdr:spPr>
        <a:xfrm>
          <a:off x="32258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3696</xdr:rowOff>
    </xdr:from>
    <xdr:to>
      <xdr:col>15</xdr:col>
      <xdr:colOff>101600</xdr:colOff>
      <xdr:row>16</xdr:row>
      <xdr:rowOff>105296</xdr:rowOff>
    </xdr:to>
    <xdr:sp macro="" textlink="">
      <xdr:nvSpPr>
        <xdr:cNvPr id="77" name="楕円 76"/>
        <xdr:cNvSpPr/>
      </xdr:nvSpPr>
      <xdr:spPr bwMode="auto">
        <a:xfrm>
          <a:off x="2857500" y="2794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115473</xdr:rowOff>
    </xdr:from>
    <xdr:ext cx="762000" cy="259045"/>
    <xdr:sp macro="" textlink="">
      <xdr:nvSpPr>
        <xdr:cNvPr id="78" name="テキスト ボックス 77"/>
        <xdr:cNvSpPr txBox="1"/>
      </xdr:nvSpPr>
      <xdr:spPr>
        <a:xfrm>
          <a:off x="2527300" y="256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118961</xdr:rowOff>
    </xdr:from>
    <xdr:to>
      <xdr:col>29</xdr:col>
      <xdr:colOff>127000</xdr:colOff>
      <xdr:row>36</xdr:row>
      <xdr:rowOff>146469</xdr:rowOff>
    </xdr:to>
    <xdr:cxnSp macro="">
      <xdr:nvCxnSpPr>
        <xdr:cNvPr id="111" name="直線コネクタ 110"/>
        <xdr:cNvCxnSpPr/>
      </xdr:nvCxnSpPr>
      <xdr:spPr bwMode="auto">
        <a:xfrm flipV="1">
          <a:off x="5003800" y="7072211"/>
          <a:ext cx="647700" cy="27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97244</xdr:rowOff>
    </xdr:from>
    <xdr:to>
      <xdr:col>26</xdr:col>
      <xdr:colOff>50800</xdr:colOff>
      <xdr:row>36</xdr:row>
      <xdr:rowOff>146469</xdr:rowOff>
    </xdr:to>
    <xdr:cxnSp macro="">
      <xdr:nvCxnSpPr>
        <xdr:cNvPr id="114" name="直線コネクタ 113"/>
        <xdr:cNvCxnSpPr/>
      </xdr:nvCxnSpPr>
      <xdr:spPr bwMode="auto">
        <a:xfrm>
          <a:off x="4305300" y="7050494"/>
          <a:ext cx="698500" cy="4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75261</xdr:rowOff>
    </xdr:from>
    <xdr:to>
      <xdr:col>22</xdr:col>
      <xdr:colOff>114300</xdr:colOff>
      <xdr:row>36</xdr:row>
      <xdr:rowOff>97244</xdr:rowOff>
    </xdr:to>
    <xdr:cxnSp macro="">
      <xdr:nvCxnSpPr>
        <xdr:cNvPr id="117" name="直線コネクタ 116"/>
        <xdr:cNvCxnSpPr/>
      </xdr:nvCxnSpPr>
      <xdr:spPr bwMode="auto">
        <a:xfrm>
          <a:off x="3606800" y="7028511"/>
          <a:ext cx="698500" cy="2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75261</xdr:rowOff>
    </xdr:from>
    <xdr:to>
      <xdr:col>18</xdr:col>
      <xdr:colOff>177800</xdr:colOff>
      <xdr:row>36</xdr:row>
      <xdr:rowOff>140297</xdr:rowOff>
    </xdr:to>
    <xdr:cxnSp macro="">
      <xdr:nvCxnSpPr>
        <xdr:cNvPr id="120" name="直線コネクタ 119"/>
        <xdr:cNvCxnSpPr/>
      </xdr:nvCxnSpPr>
      <xdr:spPr bwMode="auto">
        <a:xfrm flipV="1">
          <a:off x="2908300" y="7028511"/>
          <a:ext cx="698500" cy="65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68161</xdr:rowOff>
    </xdr:from>
    <xdr:to>
      <xdr:col>29</xdr:col>
      <xdr:colOff>177800</xdr:colOff>
      <xdr:row>36</xdr:row>
      <xdr:rowOff>169761</xdr:rowOff>
    </xdr:to>
    <xdr:sp macro="" textlink="">
      <xdr:nvSpPr>
        <xdr:cNvPr id="130" name="楕円 129"/>
        <xdr:cNvSpPr/>
      </xdr:nvSpPr>
      <xdr:spPr bwMode="auto">
        <a:xfrm>
          <a:off x="5600700" y="702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40238</xdr:rowOff>
    </xdr:from>
    <xdr:ext cx="762000" cy="259045"/>
    <xdr:sp macro="" textlink="">
      <xdr:nvSpPr>
        <xdr:cNvPr id="131" name="人口1人当たり決算額の推移該当値テキスト445"/>
        <xdr:cNvSpPr txBox="1"/>
      </xdr:nvSpPr>
      <xdr:spPr>
        <a:xfrm>
          <a:off x="5740400" y="69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95669</xdr:rowOff>
    </xdr:from>
    <xdr:to>
      <xdr:col>26</xdr:col>
      <xdr:colOff>101600</xdr:colOff>
      <xdr:row>37</xdr:row>
      <xdr:rowOff>25819</xdr:rowOff>
    </xdr:to>
    <xdr:sp macro="" textlink="">
      <xdr:nvSpPr>
        <xdr:cNvPr id="132" name="楕円 131"/>
        <xdr:cNvSpPr/>
      </xdr:nvSpPr>
      <xdr:spPr bwMode="auto">
        <a:xfrm>
          <a:off x="4953000" y="7048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10596</xdr:rowOff>
    </xdr:from>
    <xdr:ext cx="736600" cy="259045"/>
    <xdr:sp macro="" textlink="">
      <xdr:nvSpPr>
        <xdr:cNvPr id="133" name="テキスト ボックス 132"/>
        <xdr:cNvSpPr txBox="1"/>
      </xdr:nvSpPr>
      <xdr:spPr>
        <a:xfrm>
          <a:off x="4622800" y="713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46444</xdr:rowOff>
    </xdr:from>
    <xdr:to>
      <xdr:col>22</xdr:col>
      <xdr:colOff>165100</xdr:colOff>
      <xdr:row>36</xdr:row>
      <xdr:rowOff>148044</xdr:rowOff>
    </xdr:to>
    <xdr:sp macro="" textlink="">
      <xdr:nvSpPr>
        <xdr:cNvPr id="134" name="楕円 133"/>
        <xdr:cNvSpPr/>
      </xdr:nvSpPr>
      <xdr:spPr bwMode="auto">
        <a:xfrm>
          <a:off x="4254500" y="6999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132821</xdr:rowOff>
    </xdr:from>
    <xdr:ext cx="762000" cy="259045"/>
    <xdr:sp macro="" textlink="">
      <xdr:nvSpPr>
        <xdr:cNvPr id="135" name="テキスト ボックス 134"/>
        <xdr:cNvSpPr txBox="1"/>
      </xdr:nvSpPr>
      <xdr:spPr>
        <a:xfrm>
          <a:off x="3924300" y="708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24461</xdr:rowOff>
    </xdr:from>
    <xdr:to>
      <xdr:col>19</xdr:col>
      <xdr:colOff>38100</xdr:colOff>
      <xdr:row>36</xdr:row>
      <xdr:rowOff>126061</xdr:rowOff>
    </xdr:to>
    <xdr:sp macro="" textlink="">
      <xdr:nvSpPr>
        <xdr:cNvPr id="136" name="楕円 135"/>
        <xdr:cNvSpPr/>
      </xdr:nvSpPr>
      <xdr:spPr bwMode="auto">
        <a:xfrm>
          <a:off x="3556000" y="697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110838</xdr:rowOff>
    </xdr:from>
    <xdr:ext cx="762000" cy="259045"/>
    <xdr:sp macro="" textlink="">
      <xdr:nvSpPr>
        <xdr:cNvPr id="137" name="テキスト ボックス 136"/>
        <xdr:cNvSpPr txBox="1"/>
      </xdr:nvSpPr>
      <xdr:spPr>
        <a:xfrm>
          <a:off x="3225800" y="70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89497</xdr:rowOff>
    </xdr:from>
    <xdr:to>
      <xdr:col>15</xdr:col>
      <xdr:colOff>101600</xdr:colOff>
      <xdr:row>37</xdr:row>
      <xdr:rowOff>19647</xdr:rowOff>
    </xdr:to>
    <xdr:sp macro="" textlink="">
      <xdr:nvSpPr>
        <xdr:cNvPr id="138" name="楕円 137"/>
        <xdr:cNvSpPr/>
      </xdr:nvSpPr>
      <xdr:spPr bwMode="auto">
        <a:xfrm>
          <a:off x="2857500" y="704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4424</xdr:rowOff>
    </xdr:from>
    <xdr:ext cx="762000" cy="259045"/>
    <xdr:sp macro="" textlink="">
      <xdr:nvSpPr>
        <xdr:cNvPr id="139" name="テキスト ボックス 138"/>
        <xdr:cNvSpPr txBox="1"/>
      </xdr:nvSpPr>
      <xdr:spPr>
        <a:xfrm>
          <a:off x="2527300" y="712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460,684
450,948
517.72
222,295,714
213,823,764
4,521,690
108,118,463
143,650,490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4075</xdr:rowOff>
    </xdr:from>
    <xdr:to>
      <xdr:col>24</xdr:col>
      <xdr:colOff>63500</xdr:colOff>
      <xdr:row>36</xdr:row>
      <xdr:rowOff>54530</xdr:rowOff>
    </xdr:to>
    <xdr:cxnSp macro="">
      <xdr:nvCxnSpPr>
        <xdr:cNvPr id="63" name="直線コネクタ 62"/>
        <xdr:cNvCxnSpPr/>
      </xdr:nvCxnSpPr>
      <xdr:spPr>
        <a:xfrm>
          <a:off x="3797300" y="6176275"/>
          <a:ext cx="838200" cy="5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123763</xdr:rowOff>
    </xdr:from>
    <xdr:to>
      <xdr:col>19</xdr:col>
      <xdr:colOff>177800</xdr:colOff>
      <xdr:row>36</xdr:row>
      <xdr:rowOff>4075</xdr:rowOff>
    </xdr:to>
    <xdr:cxnSp macro="">
      <xdr:nvCxnSpPr>
        <xdr:cNvPr id="66" name="直線コネクタ 65"/>
        <xdr:cNvCxnSpPr/>
      </xdr:nvCxnSpPr>
      <xdr:spPr>
        <a:xfrm>
          <a:off x="2908300" y="6124513"/>
          <a:ext cx="889000" cy="5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123763</xdr:rowOff>
    </xdr:from>
    <xdr:to>
      <xdr:col>15</xdr:col>
      <xdr:colOff>50800</xdr:colOff>
      <xdr:row>37</xdr:row>
      <xdr:rowOff>74843</xdr:rowOff>
    </xdr:to>
    <xdr:cxnSp macro="">
      <xdr:nvCxnSpPr>
        <xdr:cNvPr id="69" name="直線コネクタ 68"/>
        <xdr:cNvCxnSpPr/>
      </xdr:nvCxnSpPr>
      <xdr:spPr>
        <a:xfrm flipV="1">
          <a:off x="2019300" y="6124513"/>
          <a:ext cx="889000" cy="2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9757</xdr:rowOff>
    </xdr:from>
    <xdr:to>
      <xdr:col>10</xdr:col>
      <xdr:colOff>114300</xdr:colOff>
      <xdr:row>37</xdr:row>
      <xdr:rowOff>74843</xdr:rowOff>
    </xdr:to>
    <xdr:cxnSp macro="">
      <xdr:nvCxnSpPr>
        <xdr:cNvPr id="72" name="直線コネクタ 71"/>
        <xdr:cNvCxnSpPr/>
      </xdr:nvCxnSpPr>
      <xdr:spPr>
        <a:xfrm>
          <a:off x="1130300" y="6353407"/>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3730</xdr:rowOff>
    </xdr:from>
    <xdr:to>
      <xdr:col>24</xdr:col>
      <xdr:colOff>114300</xdr:colOff>
      <xdr:row>36</xdr:row>
      <xdr:rowOff>105330</xdr:rowOff>
    </xdr:to>
    <xdr:sp macro="" textlink="">
      <xdr:nvSpPr>
        <xdr:cNvPr id="82" name="楕円 81"/>
        <xdr:cNvSpPr/>
      </xdr:nvSpPr>
      <xdr:spPr>
        <a:xfrm>
          <a:off x="4584700" y="617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153607</xdr:rowOff>
    </xdr:from>
    <xdr:ext cx="534377" cy="259045"/>
    <xdr:sp macro="" textlink="">
      <xdr:nvSpPr>
        <xdr:cNvPr id="83" name="人件費該当値テキスト"/>
        <xdr:cNvSpPr txBox="1"/>
      </xdr:nvSpPr>
      <xdr:spPr>
        <a:xfrm>
          <a:off x="4686300" y="615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124725</xdr:rowOff>
    </xdr:from>
    <xdr:to>
      <xdr:col>20</xdr:col>
      <xdr:colOff>38100</xdr:colOff>
      <xdr:row>36</xdr:row>
      <xdr:rowOff>54875</xdr:rowOff>
    </xdr:to>
    <xdr:sp macro="" textlink="">
      <xdr:nvSpPr>
        <xdr:cNvPr id="84" name="楕円 83"/>
        <xdr:cNvSpPr/>
      </xdr:nvSpPr>
      <xdr:spPr>
        <a:xfrm>
          <a:off x="3746500" y="61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46002</xdr:rowOff>
    </xdr:from>
    <xdr:ext cx="534377" cy="259045"/>
    <xdr:sp macro="" textlink="">
      <xdr:nvSpPr>
        <xdr:cNvPr id="85" name="テキスト ボックス 84"/>
        <xdr:cNvSpPr txBox="1"/>
      </xdr:nvSpPr>
      <xdr:spPr>
        <a:xfrm>
          <a:off x="3530111" y="62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72963</xdr:rowOff>
    </xdr:from>
    <xdr:to>
      <xdr:col>15</xdr:col>
      <xdr:colOff>101600</xdr:colOff>
      <xdr:row>36</xdr:row>
      <xdr:rowOff>3113</xdr:rowOff>
    </xdr:to>
    <xdr:sp macro="" textlink="">
      <xdr:nvSpPr>
        <xdr:cNvPr id="86" name="楕円 85"/>
        <xdr:cNvSpPr/>
      </xdr:nvSpPr>
      <xdr:spPr>
        <a:xfrm>
          <a:off x="2857500" y="60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165690</xdr:rowOff>
    </xdr:from>
    <xdr:ext cx="534377" cy="259045"/>
    <xdr:sp macro="" textlink="">
      <xdr:nvSpPr>
        <xdr:cNvPr id="87" name="テキスト ボックス 86"/>
        <xdr:cNvSpPr txBox="1"/>
      </xdr:nvSpPr>
      <xdr:spPr>
        <a:xfrm>
          <a:off x="2641111" y="616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24043</xdr:rowOff>
    </xdr:from>
    <xdr:to>
      <xdr:col>10</xdr:col>
      <xdr:colOff>165100</xdr:colOff>
      <xdr:row>37</xdr:row>
      <xdr:rowOff>125643</xdr:rowOff>
    </xdr:to>
    <xdr:sp macro="" textlink="">
      <xdr:nvSpPr>
        <xdr:cNvPr id="88" name="楕円 87"/>
        <xdr:cNvSpPr/>
      </xdr:nvSpPr>
      <xdr:spPr>
        <a:xfrm>
          <a:off x="1968500" y="63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116770</xdr:rowOff>
    </xdr:from>
    <xdr:ext cx="534377" cy="259045"/>
    <xdr:sp macro="" textlink="">
      <xdr:nvSpPr>
        <xdr:cNvPr id="89" name="テキスト ボックス 88"/>
        <xdr:cNvSpPr txBox="1"/>
      </xdr:nvSpPr>
      <xdr:spPr>
        <a:xfrm>
          <a:off x="1752111" y="646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130407</xdr:rowOff>
    </xdr:from>
    <xdr:to>
      <xdr:col>6</xdr:col>
      <xdr:colOff>38100</xdr:colOff>
      <xdr:row>37</xdr:row>
      <xdr:rowOff>60557</xdr:rowOff>
    </xdr:to>
    <xdr:sp macro="" textlink="">
      <xdr:nvSpPr>
        <xdr:cNvPr id="90" name="楕円 89"/>
        <xdr:cNvSpPr/>
      </xdr:nvSpPr>
      <xdr:spPr>
        <a:xfrm>
          <a:off x="1079500" y="63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51684</xdr:rowOff>
    </xdr:from>
    <xdr:ext cx="534377" cy="259045"/>
    <xdr:sp macro="" textlink="">
      <xdr:nvSpPr>
        <xdr:cNvPr id="91" name="テキスト ボックス 90"/>
        <xdr:cNvSpPr txBox="1"/>
      </xdr:nvSpPr>
      <xdr:spPr>
        <a:xfrm>
          <a:off x="863111" y="63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25629</xdr:rowOff>
    </xdr:from>
    <xdr:to>
      <xdr:col>24</xdr:col>
      <xdr:colOff>63500</xdr:colOff>
      <xdr:row>57</xdr:row>
      <xdr:rowOff>36895</xdr:rowOff>
    </xdr:to>
    <xdr:cxnSp macro="">
      <xdr:nvCxnSpPr>
        <xdr:cNvPr id="123" name="直線コネクタ 122"/>
        <xdr:cNvCxnSpPr/>
      </xdr:nvCxnSpPr>
      <xdr:spPr>
        <a:xfrm>
          <a:off x="3797300" y="9798279"/>
          <a:ext cx="8382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25629</xdr:rowOff>
    </xdr:from>
    <xdr:to>
      <xdr:col>19</xdr:col>
      <xdr:colOff>177800</xdr:colOff>
      <xdr:row>58</xdr:row>
      <xdr:rowOff>151685</xdr:rowOff>
    </xdr:to>
    <xdr:cxnSp macro="">
      <xdr:nvCxnSpPr>
        <xdr:cNvPr id="126" name="直線コネクタ 125"/>
        <xdr:cNvCxnSpPr/>
      </xdr:nvCxnSpPr>
      <xdr:spPr>
        <a:xfrm flipV="1">
          <a:off x="2908300" y="9798279"/>
          <a:ext cx="889000" cy="29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124547</xdr:rowOff>
    </xdr:from>
    <xdr:to>
      <xdr:col>15</xdr:col>
      <xdr:colOff>50800</xdr:colOff>
      <xdr:row>58</xdr:row>
      <xdr:rowOff>151685</xdr:rowOff>
    </xdr:to>
    <xdr:cxnSp macro="">
      <xdr:nvCxnSpPr>
        <xdr:cNvPr id="129" name="直線コネクタ 128"/>
        <xdr:cNvCxnSpPr/>
      </xdr:nvCxnSpPr>
      <xdr:spPr>
        <a:xfrm>
          <a:off x="2019300" y="10068647"/>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124547</xdr:rowOff>
    </xdr:from>
    <xdr:to>
      <xdr:col>10</xdr:col>
      <xdr:colOff>114300</xdr:colOff>
      <xdr:row>59</xdr:row>
      <xdr:rowOff>10084</xdr:rowOff>
    </xdr:to>
    <xdr:cxnSp macro="">
      <xdr:nvCxnSpPr>
        <xdr:cNvPr id="132" name="直線コネクタ 131"/>
        <xdr:cNvCxnSpPr/>
      </xdr:nvCxnSpPr>
      <xdr:spPr>
        <a:xfrm flipV="1">
          <a:off x="1130300" y="10068647"/>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157545</xdr:rowOff>
    </xdr:from>
    <xdr:to>
      <xdr:col>24</xdr:col>
      <xdr:colOff>114300</xdr:colOff>
      <xdr:row>57</xdr:row>
      <xdr:rowOff>87695</xdr:rowOff>
    </xdr:to>
    <xdr:sp macro="" textlink="">
      <xdr:nvSpPr>
        <xdr:cNvPr id="142" name="楕円 141"/>
        <xdr:cNvSpPr/>
      </xdr:nvSpPr>
      <xdr:spPr>
        <a:xfrm>
          <a:off x="4584700" y="97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72472</xdr:rowOff>
    </xdr:from>
    <xdr:ext cx="534377" cy="259045"/>
    <xdr:sp macro="" textlink="">
      <xdr:nvSpPr>
        <xdr:cNvPr id="143" name="物件費該当値テキスト"/>
        <xdr:cNvSpPr txBox="1"/>
      </xdr:nvSpPr>
      <xdr:spPr>
        <a:xfrm>
          <a:off x="4686300" y="967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146279</xdr:rowOff>
    </xdr:from>
    <xdr:to>
      <xdr:col>20</xdr:col>
      <xdr:colOff>38100</xdr:colOff>
      <xdr:row>57</xdr:row>
      <xdr:rowOff>76429</xdr:rowOff>
    </xdr:to>
    <xdr:sp macro="" textlink="">
      <xdr:nvSpPr>
        <xdr:cNvPr id="144" name="楕円 143"/>
        <xdr:cNvSpPr/>
      </xdr:nvSpPr>
      <xdr:spPr>
        <a:xfrm>
          <a:off x="3746500" y="97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67556</xdr:rowOff>
    </xdr:from>
    <xdr:ext cx="534377" cy="259045"/>
    <xdr:sp macro="" textlink="">
      <xdr:nvSpPr>
        <xdr:cNvPr id="145" name="テキスト ボックス 144"/>
        <xdr:cNvSpPr txBox="1"/>
      </xdr:nvSpPr>
      <xdr:spPr>
        <a:xfrm>
          <a:off x="3530111" y="984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100885</xdr:rowOff>
    </xdr:from>
    <xdr:to>
      <xdr:col>15</xdr:col>
      <xdr:colOff>101600</xdr:colOff>
      <xdr:row>59</xdr:row>
      <xdr:rowOff>31035</xdr:rowOff>
    </xdr:to>
    <xdr:sp macro="" textlink="">
      <xdr:nvSpPr>
        <xdr:cNvPr id="146" name="楕円 145"/>
        <xdr:cNvSpPr/>
      </xdr:nvSpPr>
      <xdr:spPr>
        <a:xfrm>
          <a:off x="2857500" y="100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22162</xdr:rowOff>
    </xdr:from>
    <xdr:ext cx="534377" cy="259045"/>
    <xdr:sp macro="" textlink="">
      <xdr:nvSpPr>
        <xdr:cNvPr id="147" name="テキスト ボックス 146"/>
        <xdr:cNvSpPr txBox="1"/>
      </xdr:nvSpPr>
      <xdr:spPr>
        <a:xfrm>
          <a:off x="2641111" y="101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73747</xdr:rowOff>
    </xdr:from>
    <xdr:to>
      <xdr:col>10</xdr:col>
      <xdr:colOff>165100</xdr:colOff>
      <xdr:row>59</xdr:row>
      <xdr:rowOff>3897</xdr:rowOff>
    </xdr:to>
    <xdr:sp macro="" textlink="">
      <xdr:nvSpPr>
        <xdr:cNvPr id="148" name="楕円 147"/>
        <xdr:cNvSpPr/>
      </xdr:nvSpPr>
      <xdr:spPr>
        <a:xfrm>
          <a:off x="1968500" y="1001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166474</xdr:rowOff>
    </xdr:from>
    <xdr:ext cx="534377" cy="259045"/>
    <xdr:sp macro="" textlink="">
      <xdr:nvSpPr>
        <xdr:cNvPr id="149" name="テキスト ボックス 148"/>
        <xdr:cNvSpPr txBox="1"/>
      </xdr:nvSpPr>
      <xdr:spPr>
        <a:xfrm>
          <a:off x="1752111" y="1011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130734</xdr:rowOff>
    </xdr:from>
    <xdr:to>
      <xdr:col>6</xdr:col>
      <xdr:colOff>38100</xdr:colOff>
      <xdr:row>59</xdr:row>
      <xdr:rowOff>60884</xdr:rowOff>
    </xdr:to>
    <xdr:sp macro="" textlink="">
      <xdr:nvSpPr>
        <xdr:cNvPr id="150" name="楕円 149"/>
        <xdr:cNvSpPr/>
      </xdr:nvSpPr>
      <xdr:spPr>
        <a:xfrm>
          <a:off x="1079500" y="100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52011</xdr:rowOff>
    </xdr:from>
    <xdr:ext cx="534377" cy="259045"/>
    <xdr:sp macro="" textlink="">
      <xdr:nvSpPr>
        <xdr:cNvPr id="151" name="テキスト ボックス 150"/>
        <xdr:cNvSpPr txBox="1"/>
      </xdr:nvSpPr>
      <xdr:spPr>
        <a:xfrm>
          <a:off x="863111" y="101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31744</xdr:rowOff>
    </xdr:from>
    <xdr:to>
      <xdr:col>24</xdr:col>
      <xdr:colOff>63500</xdr:colOff>
      <xdr:row>77</xdr:row>
      <xdr:rowOff>34316</xdr:rowOff>
    </xdr:to>
    <xdr:cxnSp macro="">
      <xdr:nvCxnSpPr>
        <xdr:cNvPr id="176" name="直線コネクタ 175"/>
        <xdr:cNvCxnSpPr/>
      </xdr:nvCxnSpPr>
      <xdr:spPr>
        <a:xfrm flipV="1">
          <a:off x="3797300" y="13233394"/>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7" name="維持補修費平均値テキスト"/>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15227</xdr:rowOff>
    </xdr:from>
    <xdr:to>
      <xdr:col>19</xdr:col>
      <xdr:colOff>177800</xdr:colOff>
      <xdr:row>77</xdr:row>
      <xdr:rowOff>34316</xdr:rowOff>
    </xdr:to>
    <xdr:cxnSp macro="">
      <xdr:nvCxnSpPr>
        <xdr:cNvPr id="179" name="直線コネクタ 178"/>
        <xdr:cNvCxnSpPr/>
      </xdr:nvCxnSpPr>
      <xdr:spPr>
        <a:xfrm>
          <a:off x="2908300" y="13216877"/>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15227</xdr:rowOff>
    </xdr:from>
    <xdr:to>
      <xdr:col>15</xdr:col>
      <xdr:colOff>50800</xdr:colOff>
      <xdr:row>77</xdr:row>
      <xdr:rowOff>32716</xdr:rowOff>
    </xdr:to>
    <xdr:cxnSp macro="">
      <xdr:nvCxnSpPr>
        <xdr:cNvPr id="182" name="直線コネクタ 181"/>
        <xdr:cNvCxnSpPr/>
      </xdr:nvCxnSpPr>
      <xdr:spPr>
        <a:xfrm flipV="1">
          <a:off x="2019300" y="13216877"/>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4" name="テキスト ボックス 183"/>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23628</xdr:rowOff>
    </xdr:from>
    <xdr:to>
      <xdr:col>10</xdr:col>
      <xdr:colOff>114300</xdr:colOff>
      <xdr:row>77</xdr:row>
      <xdr:rowOff>32716</xdr:rowOff>
    </xdr:to>
    <xdr:cxnSp macro="">
      <xdr:nvCxnSpPr>
        <xdr:cNvPr id="185" name="直線コネクタ 184"/>
        <xdr:cNvCxnSpPr/>
      </xdr:nvCxnSpPr>
      <xdr:spPr>
        <a:xfrm>
          <a:off x="1130300" y="13225278"/>
          <a:ext cx="8890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7" name="テキスト ボックス 186"/>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9" name="テキスト ボックス 188"/>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152394</xdr:rowOff>
    </xdr:from>
    <xdr:to>
      <xdr:col>24</xdr:col>
      <xdr:colOff>114300</xdr:colOff>
      <xdr:row>77</xdr:row>
      <xdr:rowOff>82544</xdr:rowOff>
    </xdr:to>
    <xdr:sp macro="" textlink="">
      <xdr:nvSpPr>
        <xdr:cNvPr id="195" name="楕円 194"/>
        <xdr:cNvSpPr/>
      </xdr:nvSpPr>
      <xdr:spPr>
        <a:xfrm>
          <a:off x="4584700" y="131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130821</xdr:rowOff>
    </xdr:from>
    <xdr:ext cx="469744" cy="259045"/>
    <xdr:sp macro="" textlink="">
      <xdr:nvSpPr>
        <xdr:cNvPr id="196" name="維持補修費該当値テキスト"/>
        <xdr:cNvSpPr txBox="1"/>
      </xdr:nvSpPr>
      <xdr:spPr>
        <a:xfrm>
          <a:off x="4686300" y="1316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154966</xdr:rowOff>
    </xdr:from>
    <xdr:to>
      <xdr:col>20</xdr:col>
      <xdr:colOff>38100</xdr:colOff>
      <xdr:row>77</xdr:row>
      <xdr:rowOff>85116</xdr:rowOff>
    </xdr:to>
    <xdr:sp macro="" textlink="">
      <xdr:nvSpPr>
        <xdr:cNvPr id="197" name="楕円 196"/>
        <xdr:cNvSpPr/>
      </xdr:nvSpPr>
      <xdr:spPr>
        <a:xfrm>
          <a:off x="3746500" y="131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76243</xdr:rowOff>
    </xdr:from>
    <xdr:ext cx="469744" cy="259045"/>
    <xdr:sp macro="" textlink="">
      <xdr:nvSpPr>
        <xdr:cNvPr id="198" name="テキスト ボックス 197"/>
        <xdr:cNvSpPr txBox="1"/>
      </xdr:nvSpPr>
      <xdr:spPr>
        <a:xfrm>
          <a:off x="3562428" y="1327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135877</xdr:rowOff>
    </xdr:from>
    <xdr:to>
      <xdr:col>15</xdr:col>
      <xdr:colOff>101600</xdr:colOff>
      <xdr:row>77</xdr:row>
      <xdr:rowOff>66027</xdr:rowOff>
    </xdr:to>
    <xdr:sp macro="" textlink="">
      <xdr:nvSpPr>
        <xdr:cNvPr id="199" name="楕円 198"/>
        <xdr:cNvSpPr/>
      </xdr:nvSpPr>
      <xdr:spPr>
        <a:xfrm>
          <a:off x="2857500" y="131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57154</xdr:rowOff>
    </xdr:from>
    <xdr:ext cx="469744" cy="259045"/>
    <xdr:sp macro="" textlink="">
      <xdr:nvSpPr>
        <xdr:cNvPr id="200" name="テキスト ボックス 199"/>
        <xdr:cNvSpPr txBox="1"/>
      </xdr:nvSpPr>
      <xdr:spPr>
        <a:xfrm>
          <a:off x="2673428" y="1325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153366</xdr:rowOff>
    </xdr:from>
    <xdr:to>
      <xdr:col>10</xdr:col>
      <xdr:colOff>165100</xdr:colOff>
      <xdr:row>77</xdr:row>
      <xdr:rowOff>83516</xdr:rowOff>
    </xdr:to>
    <xdr:sp macro="" textlink="">
      <xdr:nvSpPr>
        <xdr:cNvPr id="201" name="楕円 200"/>
        <xdr:cNvSpPr/>
      </xdr:nvSpPr>
      <xdr:spPr>
        <a:xfrm>
          <a:off x="1968500" y="131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74643</xdr:rowOff>
    </xdr:from>
    <xdr:ext cx="469744" cy="259045"/>
    <xdr:sp macro="" textlink="">
      <xdr:nvSpPr>
        <xdr:cNvPr id="202" name="テキスト ボックス 201"/>
        <xdr:cNvSpPr txBox="1"/>
      </xdr:nvSpPr>
      <xdr:spPr>
        <a:xfrm>
          <a:off x="1784428" y="1327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144278</xdr:rowOff>
    </xdr:from>
    <xdr:to>
      <xdr:col>6</xdr:col>
      <xdr:colOff>38100</xdr:colOff>
      <xdr:row>77</xdr:row>
      <xdr:rowOff>74428</xdr:rowOff>
    </xdr:to>
    <xdr:sp macro="" textlink="">
      <xdr:nvSpPr>
        <xdr:cNvPr id="203" name="楕円 202"/>
        <xdr:cNvSpPr/>
      </xdr:nvSpPr>
      <xdr:spPr>
        <a:xfrm>
          <a:off x="1079500" y="13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65555</xdr:rowOff>
    </xdr:from>
    <xdr:ext cx="469744" cy="259045"/>
    <xdr:sp macro="" textlink="">
      <xdr:nvSpPr>
        <xdr:cNvPr id="204" name="テキスト ボックス 203"/>
        <xdr:cNvSpPr txBox="1"/>
      </xdr:nvSpPr>
      <xdr:spPr>
        <a:xfrm>
          <a:off x="895428" y="132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68954</xdr:rowOff>
    </xdr:from>
    <xdr:to>
      <xdr:col>24</xdr:col>
      <xdr:colOff>63500</xdr:colOff>
      <xdr:row>97</xdr:row>
      <xdr:rowOff>65100</xdr:rowOff>
    </xdr:to>
    <xdr:cxnSp macro="">
      <xdr:nvCxnSpPr>
        <xdr:cNvPr id="236" name="直線コネクタ 235"/>
        <xdr:cNvCxnSpPr/>
      </xdr:nvCxnSpPr>
      <xdr:spPr>
        <a:xfrm>
          <a:off x="3797300" y="16528154"/>
          <a:ext cx="838200" cy="1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7" name="扶助費平均値テキスト"/>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68954</xdr:rowOff>
    </xdr:from>
    <xdr:to>
      <xdr:col>19</xdr:col>
      <xdr:colOff>177800</xdr:colOff>
      <xdr:row>98</xdr:row>
      <xdr:rowOff>38333</xdr:rowOff>
    </xdr:to>
    <xdr:cxnSp macro="">
      <xdr:nvCxnSpPr>
        <xdr:cNvPr id="239" name="直線コネクタ 238"/>
        <xdr:cNvCxnSpPr/>
      </xdr:nvCxnSpPr>
      <xdr:spPr>
        <a:xfrm flipV="1">
          <a:off x="2908300" y="16528154"/>
          <a:ext cx="889000" cy="3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41" name="テキスト ボックス 240"/>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38333</xdr:rowOff>
    </xdr:from>
    <xdr:to>
      <xdr:col>15</xdr:col>
      <xdr:colOff>50800</xdr:colOff>
      <xdr:row>98</xdr:row>
      <xdr:rowOff>112443</xdr:rowOff>
    </xdr:to>
    <xdr:cxnSp macro="">
      <xdr:nvCxnSpPr>
        <xdr:cNvPr id="242" name="直線コネクタ 241"/>
        <xdr:cNvCxnSpPr/>
      </xdr:nvCxnSpPr>
      <xdr:spPr>
        <a:xfrm flipV="1">
          <a:off x="2019300" y="16840433"/>
          <a:ext cx="889000" cy="7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4" name="テキスト ボックス 243"/>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112443</xdr:rowOff>
    </xdr:from>
    <xdr:to>
      <xdr:col>10</xdr:col>
      <xdr:colOff>114300</xdr:colOff>
      <xdr:row>99</xdr:row>
      <xdr:rowOff>3651</xdr:rowOff>
    </xdr:to>
    <xdr:cxnSp macro="">
      <xdr:nvCxnSpPr>
        <xdr:cNvPr id="245" name="直線コネクタ 244"/>
        <xdr:cNvCxnSpPr/>
      </xdr:nvCxnSpPr>
      <xdr:spPr>
        <a:xfrm flipV="1">
          <a:off x="1130300" y="16914543"/>
          <a:ext cx="889000" cy="6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7" name="テキスト ボックス 246"/>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9" name="テキスト ボックス 248"/>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14300</xdr:rowOff>
    </xdr:from>
    <xdr:to>
      <xdr:col>24</xdr:col>
      <xdr:colOff>114300</xdr:colOff>
      <xdr:row>97</xdr:row>
      <xdr:rowOff>115900</xdr:rowOff>
    </xdr:to>
    <xdr:sp macro="" textlink="">
      <xdr:nvSpPr>
        <xdr:cNvPr id="255" name="楕円 254"/>
        <xdr:cNvSpPr/>
      </xdr:nvSpPr>
      <xdr:spPr>
        <a:xfrm>
          <a:off x="4584700" y="166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164177</xdr:rowOff>
    </xdr:from>
    <xdr:ext cx="599010" cy="259045"/>
    <xdr:sp macro="" textlink="">
      <xdr:nvSpPr>
        <xdr:cNvPr id="256" name="扶助費該当値テキスト"/>
        <xdr:cNvSpPr txBox="1"/>
      </xdr:nvSpPr>
      <xdr:spPr>
        <a:xfrm>
          <a:off x="4686300" y="1662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18154</xdr:rowOff>
    </xdr:from>
    <xdr:to>
      <xdr:col>20</xdr:col>
      <xdr:colOff>38100</xdr:colOff>
      <xdr:row>96</xdr:row>
      <xdr:rowOff>119754</xdr:rowOff>
    </xdr:to>
    <xdr:sp macro="" textlink="">
      <xdr:nvSpPr>
        <xdr:cNvPr id="257" name="楕円 256"/>
        <xdr:cNvSpPr/>
      </xdr:nvSpPr>
      <xdr:spPr>
        <a:xfrm>
          <a:off x="3746500" y="164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110881</xdr:rowOff>
    </xdr:from>
    <xdr:ext cx="599010" cy="259045"/>
    <xdr:sp macro="" textlink="">
      <xdr:nvSpPr>
        <xdr:cNvPr id="258" name="テキスト ボックス 257"/>
        <xdr:cNvSpPr txBox="1"/>
      </xdr:nvSpPr>
      <xdr:spPr>
        <a:xfrm>
          <a:off x="3497795" y="1657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158983</xdr:rowOff>
    </xdr:from>
    <xdr:to>
      <xdr:col>15</xdr:col>
      <xdr:colOff>101600</xdr:colOff>
      <xdr:row>98</xdr:row>
      <xdr:rowOff>89133</xdr:rowOff>
    </xdr:to>
    <xdr:sp macro="" textlink="">
      <xdr:nvSpPr>
        <xdr:cNvPr id="259" name="楕円 258"/>
        <xdr:cNvSpPr/>
      </xdr:nvSpPr>
      <xdr:spPr>
        <a:xfrm>
          <a:off x="2857500" y="1678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80260</xdr:rowOff>
    </xdr:from>
    <xdr:ext cx="599010" cy="259045"/>
    <xdr:sp macro="" textlink="">
      <xdr:nvSpPr>
        <xdr:cNvPr id="260" name="テキスト ボックス 259"/>
        <xdr:cNvSpPr txBox="1"/>
      </xdr:nvSpPr>
      <xdr:spPr>
        <a:xfrm>
          <a:off x="2608795" y="16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61643</xdr:rowOff>
    </xdr:from>
    <xdr:to>
      <xdr:col>10</xdr:col>
      <xdr:colOff>165100</xdr:colOff>
      <xdr:row>98</xdr:row>
      <xdr:rowOff>163243</xdr:rowOff>
    </xdr:to>
    <xdr:sp macro="" textlink="">
      <xdr:nvSpPr>
        <xdr:cNvPr id="261" name="楕円 260"/>
        <xdr:cNvSpPr/>
      </xdr:nvSpPr>
      <xdr:spPr>
        <a:xfrm>
          <a:off x="1968500" y="1686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154370</xdr:rowOff>
    </xdr:from>
    <xdr:ext cx="599010" cy="259045"/>
    <xdr:sp macro="" textlink="">
      <xdr:nvSpPr>
        <xdr:cNvPr id="262" name="テキスト ボックス 261"/>
        <xdr:cNvSpPr txBox="1"/>
      </xdr:nvSpPr>
      <xdr:spPr>
        <a:xfrm>
          <a:off x="1719795" y="1695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124301</xdr:rowOff>
    </xdr:from>
    <xdr:to>
      <xdr:col>6</xdr:col>
      <xdr:colOff>38100</xdr:colOff>
      <xdr:row>99</xdr:row>
      <xdr:rowOff>54451</xdr:rowOff>
    </xdr:to>
    <xdr:sp macro="" textlink="">
      <xdr:nvSpPr>
        <xdr:cNvPr id="263" name="楕円 262"/>
        <xdr:cNvSpPr/>
      </xdr:nvSpPr>
      <xdr:spPr>
        <a:xfrm>
          <a:off x="1079500" y="169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45578</xdr:rowOff>
    </xdr:from>
    <xdr:ext cx="534377" cy="259045"/>
    <xdr:sp macro="" textlink="">
      <xdr:nvSpPr>
        <xdr:cNvPr id="264" name="テキスト ボックス 263"/>
        <xdr:cNvSpPr txBox="1"/>
      </xdr:nvSpPr>
      <xdr:spPr>
        <a:xfrm>
          <a:off x="863111" y="1701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9" name="直線コネクタ 288"/>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90" name="補助費等最小値テキスト"/>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91" name="直線コネクタ 290"/>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2" name="補助費等最大値テキスト"/>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3" name="直線コネクタ 292"/>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9537</xdr:rowOff>
    </xdr:from>
    <xdr:to>
      <xdr:col>55</xdr:col>
      <xdr:colOff>0</xdr:colOff>
      <xdr:row>38</xdr:row>
      <xdr:rowOff>124320</xdr:rowOff>
    </xdr:to>
    <xdr:cxnSp macro="">
      <xdr:nvCxnSpPr>
        <xdr:cNvPr id="294" name="直線コネクタ 293"/>
        <xdr:cNvCxnSpPr/>
      </xdr:nvCxnSpPr>
      <xdr:spPr>
        <a:xfrm flipV="1">
          <a:off x="9639300" y="6524637"/>
          <a:ext cx="838200" cy="1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5" name="補助費等平均値テキスト"/>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6" name="フローチャート: 判断 295"/>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85916</xdr:rowOff>
    </xdr:from>
    <xdr:to>
      <xdr:col>50</xdr:col>
      <xdr:colOff>114300</xdr:colOff>
      <xdr:row>38</xdr:row>
      <xdr:rowOff>124320</xdr:rowOff>
    </xdr:to>
    <xdr:cxnSp macro="">
      <xdr:nvCxnSpPr>
        <xdr:cNvPr id="297" name="直線コネクタ 296"/>
        <xdr:cNvCxnSpPr/>
      </xdr:nvCxnSpPr>
      <xdr:spPr>
        <a:xfrm>
          <a:off x="8750300" y="5400866"/>
          <a:ext cx="889000" cy="123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8" name="フローチャート: 判断 297"/>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9" name="テキスト ボックス 298"/>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85916</xdr:rowOff>
    </xdr:from>
    <xdr:to>
      <xdr:col>45</xdr:col>
      <xdr:colOff>177800</xdr:colOff>
      <xdr:row>39</xdr:row>
      <xdr:rowOff>15799</xdr:rowOff>
    </xdr:to>
    <xdr:cxnSp macro="">
      <xdr:nvCxnSpPr>
        <xdr:cNvPr id="300" name="直線コネクタ 299"/>
        <xdr:cNvCxnSpPr/>
      </xdr:nvCxnSpPr>
      <xdr:spPr>
        <a:xfrm flipV="1">
          <a:off x="7861300" y="5400866"/>
          <a:ext cx="889000" cy="130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301" name="フローチャート: 判断 300"/>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2" name="テキスト ボックス 301"/>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11570</xdr:rowOff>
    </xdr:from>
    <xdr:to>
      <xdr:col>41</xdr:col>
      <xdr:colOff>50800</xdr:colOff>
      <xdr:row>39</xdr:row>
      <xdr:rowOff>15799</xdr:rowOff>
    </xdr:to>
    <xdr:cxnSp macro="">
      <xdr:nvCxnSpPr>
        <xdr:cNvPr id="303" name="直線コネクタ 302"/>
        <xdr:cNvCxnSpPr/>
      </xdr:nvCxnSpPr>
      <xdr:spPr>
        <a:xfrm>
          <a:off x="6972300" y="669812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4" name="フローチャート: 判断 303"/>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5" name="テキスト ボックス 304"/>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6" name="フローチャート: 判断 305"/>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7" name="テキスト ボックス 306"/>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130188</xdr:rowOff>
    </xdr:from>
    <xdr:to>
      <xdr:col>55</xdr:col>
      <xdr:colOff>50800</xdr:colOff>
      <xdr:row>38</xdr:row>
      <xdr:rowOff>60337</xdr:rowOff>
    </xdr:to>
    <xdr:sp macro="" textlink="">
      <xdr:nvSpPr>
        <xdr:cNvPr id="313" name="楕円 312"/>
        <xdr:cNvSpPr/>
      </xdr:nvSpPr>
      <xdr:spPr>
        <a:xfrm>
          <a:off x="10426700" y="6473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153065</xdr:rowOff>
    </xdr:from>
    <xdr:ext cx="534377" cy="259045"/>
    <xdr:sp macro="" textlink="">
      <xdr:nvSpPr>
        <xdr:cNvPr id="314" name="補助費等該当値テキスト"/>
        <xdr:cNvSpPr txBox="1"/>
      </xdr:nvSpPr>
      <xdr:spPr>
        <a:xfrm>
          <a:off x="10528300" y="63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73520</xdr:rowOff>
    </xdr:from>
    <xdr:to>
      <xdr:col>50</xdr:col>
      <xdr:colOff>165100</xdr:colOff>
      <xdr:row>39</xdr:row>
      <xdr:rowOff>3670</xdr:rowOff>
    </xdr:to>
    <xdr:sp macro="" textlink="">
      <xdr:nvSpPr>
        <xdr:cNvPr id="315" name="楕円 314"/>
        <xdr:cNvSpPr/>
      </xdr:nvSpPr>
      <xdr:spPr>
        <a:xfrm>
          <a:off x="9588500" y="65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166247</xdr:rowOff>
    </xdr:from>
    <xdr:ext cx="534377" cy="259045"/>
    <xdr:sp macro="" textlink="">
      <xdr:nvSpPr>
        <xdr:cNvPr id="316" name="テキスト ボックス 315"/>
        <xdr:cNvSpPr txBox="1"/>
      </xdr:nvSpPr>
      <xdr:spPr>
        <a:xfrm>
          <a:off x="9372111" y="668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35116</xdr:rowOff>
    </xdr:from>
    <xdr:to>
      <xdr:col>46</xdr:col>
      <xdr:colOff>38100</xdr:colOff>
      <xdr:row>31</xdr:row>
      <xdr:rowOff>136716</xdr:rowOff>
    </xdr:to>
    <xdr:sp macro="" textlink="">
      <xdr:nvSpPr>
        <xdr:cNvPr id="317" name="楕円 316"/>
        <xdr:cNvSpPr/>
      </xdr:nvSpPr>
      <xdr:spPr>
        <a:xfrm>
          <a:off x="8699500" y="53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127843</xdr:rowOff>
    </xdr:from>
    <xdr:ext cx="599010" cy="259045"/>
    <xdr:sp macro="" textlink="">
      <xdr:nvSpPr>
        <xdr:cNvPr id="318" name="テキスト ボックス 317"/>
        <xdr:cNvSpPr txBox="1"/>
      </xdr:nvSpPr>
      <xdr:spPr>
        <a:xfrm>
          <a:off x="8450795" y="544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136449</xdr:rowOff>
    </xdr:from>
    <xdr:to>
      <xdr:col>41</xdr:col>
      <xdr:colOff>101600</xdr:colOff>
      <xdr:row>39</xdr:row>
      <xdr:rowOff>66599</xdr:rowOff>
    </xdr:to>
    <xdr:sp macro="" textlink="">
      <xdr:nvSpPr>
        <xdr:cNvPr id="319" name="楕円 318"/>
        <xdr:cNvSpPr/>
      </xdr:nvSpPr>
      <xdr:spPr>
        <a:xfrm>
          <a:off x="7810500" y="66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83126</xdr:rowOff>
    </xdr:from>
    <xdr:ext cx="534377" cy="259045"/>
    <xdr:sp macro="" textlink="">
      <xdr:nvSpPr>
        <xdr:cNvPr id="320" name="テキスト ボックス 319"/>
        <xdr:cNvSpPr txBox="1"/>
      </xdr:nvSpPr>
      <xdr:spPr>
        <a:xfrm>
          <a:off x="7594111" y="642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132220</xdr:rowOff>
    </xdr:from>
    <xdr:to>
      <xdr:col>36</xdr:col>
      <xdr:colOff>165100</xdr:colOff>
      <xdr:row>39</xdr:row>
      <xdr:rowOff>62370</xdr:rowOff>
    </xdr:to>
    <xdr:sp macro="" textlink="">
      <xdr:nvSpPr>
        <xdr:cNvPr id="321" name="楕円 320"/>
        <xdr:cNvSpPr/>
      </xdr:nvSpPr>
      <xdr:spPr>
        <a:xfrm>
          <a:off x="6921500" y="66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78897</xdr:rowOff>
    </xdr:from>
    <xdr:ext cx="534377" cy="259045"/>
    <xdr:sp macro="" textlink="">
      <xdr:nvSpPr>
        <xdr:cNvPr id="322" name="テキスト ボックス 321"/>
        <xdr:cNvSpPr txBox="1"/>
      </xdr:nvSpPr>
      <xdr:spPr>
        <a:xfrm>
          <a:off x="6705111" y="642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38495</xdr:rowOff>
    </xdr:from>
    <xdr:to>
      <xdr:col>55</xdr:col>
      <xdr:colOff>0</xdr:colOff>
      <xdr:row>56</xdr:row>
      <xdr:rowOff>105818</xdr:rowOff>
    </xdr:to>
    <xdr:cxnSp macro="">
      <xdr:nvCxnSpPr>
        <xdr:cNvPr id="354" name="直線コネクタ 353"/>
        <xdr:cNvCxnSpPr/>
      </xdr:nvCxnSpPr>
      <xdr:spPr>
        <a:xfrm flipV="1">
          <a:off x="9639300" y="9125345"/>
          <a:ext cx="838200" cy="58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5" name="普通建設事業費平均値テキスト"/>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105818</xdr:rowOff>
    </xdr:from>
    <xdr:to>
      <xdr:col>50</xdr:col>
      <xdr:colOff>114300</xdr:colOff>
      <xdr:row>57</xdr:row>
      <xdr:rowOff>41876</xdr:rowOff>
    </xdr:to>
    <xdr:cxnSp macro="">
      <xdr:nvCxnSpPr>
        <xdr:cNvPr id="357" name="直線コネクタ 356"/>
        <xdr:cNvCxnSpPr/>
      </xdr:nvCxnSpPr>
      <xdr:spPr>
        <a:xfrm flipV="1">
          <a:off x="8750300" y="9707018"/>
          <a:ext cx="889000" cy="10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9" name="テキスト ボックス 358"/>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32748</xdr:rowOff>
    </xdr:from>
    <xdr:to>
      <xdr:col>45</xdr:col>
      <xdr:colOff>177800</xdr:colOff>
      <xdr:row>57</xdr:row>
      <xdr:rowOff>41876</xdr:rowOff>
    </xdr:to>
    <xdr:cxnSp macro="">
      <xdr:nvCxnSpPr>
        <xdr:cNvPr id="360" name="直線コネクタ 359"/>
        <xdr:cNvCxnSpPr/>
      </xdr:nvCxnSpPr>
      <xdr:spPr>
        <a:xfrm>
          <a:off x="7861300" y="9462498"/>
          <a:ext cx="889000" cy="35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2" name="テキスト ボックス 361"/>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32748</xdr:rowOff>
    </xdr:from>
    <xdr:to>
      <xdr:col>41</xdr:col>
      <xdr:colOff>50800</xdr:colOff>
      <xdr:row>57</xdr:row>
      <xdr:rowOff>125984</xdr:rowOff>
    </xdr:to>
    <xdr:cxnSp macro="">
      <xdr:nvCxnSpPr>
        <xdr:cNvPr id="363" name="直線コネクタ 362"/>
        <xdr:cNvCxnSpPr/>
      </xdr:nvCxnSpPr>
      <xdr:spPr>
        <a:xfrm flipV="1">
          <a:off x="6972300" y="9462498"/>
          <a:ext cx="889000" cy="43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5" name="テキスト ボックス 364"/>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6" name="フローチャート: 判断 365"/>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7" name="テキスト ボックス 366"/>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159145</xdr:rowOff>
    </xdr:from>
    <xdr:to>
      <xdr:col>55</xdr:col>
      <xdr:colOff>50800</xdr:colOff>
      <xdr:row>53</xdr:row>
      <xdr:rowOff>89295</xdr:rowOff>
    </xdr:to>
    <xdr:sp macro="" textlink="">
      <xdr:nvSpPr>
        <xdr:cNvPr id="373" name="楕円 372"/>
        <xdr:cNvSpPr/>
      </xdr:nvSpPr>
      <xdr:spPr>
        <a:xfrm>
          <a:off x="10426700" y="90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10572</xdr:rowOff>
    </xdr:from>
    <xdr:ext cx="534377" cy="259045"/>
    <xdr:sp macro="" textlink="">
      <xdr:nvSpPr>
        <xdr:cNvPr id="374" name="普通建設事業費該当値テキスト"/>
        <xdr:cNvSpPr txBox="1"/>
      </xdr:nvSpPr>
      <xdr:spPr>
        <a:xfrm>
          <a:off x="10528300" y="892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55018</xdr:rowOff>
    </xdr:from>
    <xdr:to>
      <xdr:col>50</xdr:col>
      <xdr:colOff>165100</xdr:colOff>
      <xdr:row>56</xdr:row>
      <xdr:rowOff>156618</xdr:rowOff>
    </xdr:to>
    <xdr:sp macro="" textlink="">
      <xdr:nvSpPr>
        <xdr:cNvPr id="375" name="楕円 374"/>
        <xdr:cNvSpPr/>
      </xdr:nvSpPr>
      <xdr:spPr>
        <a:xfrm>
          <a:off x="9588500" y="965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1695</xdr:rowOff>
    </xdr:from>
    <xdr:ext cx="534377" cy="259045"/>
    <xdr:sp macro="" textlink="">
      <xdr:nvSpPr>
        <xdr:cNvPr id="376" name="テキスト ボックス 375"/>
        <xdr:cNvSpPr txBox="1"/>
      </xdr:nvSpPr>
      <xdr:spPr>
        <a:xfrm>
          <a:off x="9372111" y="94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162526</xdr:rowOff>
    </xdr:from>
    <xdr:to>
      <xdr:col>46</xdr:col>
      <xdr:colOff>38100</xdr:colOff>
      <xdr:row>57</xdr:row>
      <xdr:rowOff>92676</xdr:rowOff>
    </xdr:to>
    <xdr:sp macro="" textlink="">
      <xdr:nvSpPr>
        <xdr:cNvPr id="377" name="楕円 376"/>
        <xdr:cNvSpPr/>
      </xdr:nvSpPr>
      <xdr:spPr>
        <a:xfrm>
          <a:off x="8699500" y="976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83803</xdr:rowOff>
    </xdr:from>
    <xdr:ext cx="534377" cy="259045"/>
    <xdr:sp macro="" textlink="">
      <xdr:nvSpPr>
        <xdr:cNvPr id="378" name="テキスト ボックス 377"/>
        <xdr:cNvSpPr txBox="1"/>
      </xdr:nvSpPr>
      <xdr:spPr>
        <a:xfrm>
          <a:off x="8483111" y="985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153398</xdr:rowOff>
    </xdr:from>
    <xdr:to>
      <xdr:col>41</xdr:col>
      <xdr:colOff>101600</xdr:colOff>
      <xdr:row>55</xdr:row>
      <xdr:rowOff>83548</xdr:rowOff>
    </xdr:to>
    <xdr:sp macro="" textlink="">
      <xdr:nvSpPr>
        <xdr:cNvPr id="379" name="楕円 378"/>
        <xdr:cNvSpPr/>
      </xdr:nvSpPr>
      <xdr:spPr>
        <a:xfrm>
          <a:off x="7810500" y="9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100075</xdr:rowOff>
    </xdr:from>
    <xdr:ext cx="534377" cy="259045"/>
    <xdr:sp macro="" textlink="">
      <xdr:nvSpPr>
        <xdr:cNvPr id="380" name="テキスト ボックス 379"/>
        <xdr:cNvSpPr txBox="1"/>
      </xdr:nvSpPr>
      <xdr:spPr>
        <a:xfrm>
          <a:off x="7594111" y="91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75184</xdr:rowOff>
    </xdr:from>
    <xdr:to>
      <xdr:col>36</xdr:col>
      <xdr:colOff>165100</xdr:colOff>
      <xdr:row>58</xdr:row>
      <xdr:rowOff>5334</xdr:rowOff>
    </xdr:to>
    <xdr:sp macro="" textlink="">
      <xdr:nvSpPr>
        <xdr:cNvPr id="381" name="楕円 380"/>
        <xdr:cNvSpPr/>
      </xdr:nvSpPr>
      <xdr:spPr>
        <a:xfrm>
          <a:off x="6921500" y="98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167911</xdr:rowOff>
    </xdr:from>
    <xdr:ext cx="534377" cy="259045"/>
    <xdr:sp macro="" textlink="">
      <xdr:nvSpPr>
        <xdr:cNvPr id="382" name="テキスト ボックス 381"/>
        <xdr:cNvSpPr txBox="1"/>
      </xdr:nvSpPr>
      <xdr:spPr>
        <a:xfrm>
          <a:off x="6705111" y="99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165143</xdr:rowOff>
    </xdr:from>
    <xdr:to>
      <xdr:col>55</xdr:col>
      <xdr:colOff>0</xdr:colOff>
      <xdr:row>77</xdr:row>
      <xdr:rowOff>121869</xdr:rowOff>
    </xdr:to>
    <xdr:cxnSp macro="">
      <xdr:nvCxnSpPr>
        <xdr:cNvPr id="409" name="直線コネクタ 408"/>
        <xdr:cNvCxnSpPr/>
      </xdr:nvCxnSpPr>
      <xdr:spPr>
        <a:xfrm flipV="1">
          <a:off x="9639300" y="12680993"/>
          <a:ext cx="838200" cy="64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10" name="普通建設事業費 （ うち新規整備　）平均値テキスト"/>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121869</xdr:rowOff>
    </xdr:from>
    <xdr:to>
      <xdr:col>50</xdr:col>
      <xdr:colOff>114300</xdr:colOff>
      <xdr:row>78</xdr:row>
      <xdr:rowOff>6107</xdr:rowOff>
    </xdr:to>
    <xdr:cxnSp macro="">
      <xdr:nvCxnSpPr>
        <xdr:cNvPr id="412" name="直線コネクタ 411"/>
        <xdr:cNvCxnSpPr/>
      </xdr:nvCxnSpPr>
      <xdr:spPr>
        <a:xfrm flipV="1">
          <a:off x="8750300" y="13323519"/>
          <a:ext cx="889000" cy="5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4" name="テキスト ボックス 413"/>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103649</xdr:rowOff>
    </xdr:from>
    <xdr:to>
      <xdr:col>45</xdr:col>
      <xdr:colOff>177800</xdr:colOff>
      <xdr:row>78</xdr:row>
      <xdr:rowOff>6107</xdr:rowOff>
    </xdr:to>
    <xdr:cxnSp macro="">
      <xdr:nvCxnSpPr>
        <xdr:cNvPr id="415" name="直線コネクタ 414"/>
        <xdr:cNvCxnSpPr/>
      </xdr:nvCxnSpPr>
      <xdr:spPr>
        <a:xfrm>
          <a:off x="7861300" y="12790949"/>
          <a:ext cx="889000" cy="58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7" name="テキスト ボックス 416"/>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103649</xdr:rowOff>
    </xdr:from>
    <xdr:to>
      <xdr:col>41</xdr:col>
      <xdr:colOff>50800</xdr:colOff>
      <xdr:row>77</xdr:row>
      <xdr:rowOff>150033</xdr:rowOff>
    </xdr:to>
    <xdr:cxnSp macro="">
      <xdr:nvCxnSpPr>
        <xdr:cNvPr id="418" name="直線コネクタ 417"/>
        <xdr:cNvCxnSpPr/>
      </xdr:nvCxnSpPr>
      <xdr:spPr>
        <a:xfrm flipV="1">
          <a:off x="6972300" y="12790949"/>
          <a:ext cx="889000" cy="56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20" name="テキスト ボックス 419"/>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1" name="フローチャート: 判断 420"/>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2" name="テキスト ボックス 421"/>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114343</xdr:rowOff>
    </xdr:from>
    <xdr:to>
      <xdr:col>55</xdr:col>
      <xdr:colOff>50800</xdr:colOff>
      <xdr:row>74</xdr:row>
      <xdr:rowOff>44493</xdr:rowOff>
    </xdr:to>
    <xdr:sp macro="" textlink="">
      <xdr:nvSpPr>
        <xdr:cNvPr id="428" name="楕円 427"/>
        <xdr:cNvSpPr/>
      </xdr:nvSpPr>
      <xdr:spPr>
        <a:xfrm>
          <a:off x="10426700" y="126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137220</xdr:rowOff>
    </xdr:from>
    <xdr:ext cx="534377" cy="259045"/>
    <xdr:sp macro="" textlink="">
      <xdr:nvSpPr>
        <xdr:cNvPr id="429" name="普通建設事業費 （ うち新規整備　）該当値テキスト"/>
        <xdr:cNvSpPr txBox="1"/>
      </xdr:nvSpPr>
      <xdr:spPr>
        <a:xfrm>
          <a:off x="10528300" y="124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71069</xdr:rowOff>
    </xdr:from>
    <xdr:to>
      <xdr:col>50</xdr:col>
      <xdr:colOff>165100</xdr:colOff>
      <xdr:row>78</xdr:row>
      <xdr:rowOff>1219</xdr:rowOff>
    </xdr:to>
    <xdr:sp macro="" textlink="">
      <xdr:nvSpPr>
        <xdr:cNvPr id="430" name="楕円 429"/>
        <xdr:cNvSpPr/>
      </xdr:nvSpPr>
      <xdr:spPr>
        <a:xfrm>
          <a:off x="9588500" y="132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163796</xdr:rowOff>
    </xdr:from>
    <xdr:ext cx="469744" cy="259045"/>
    <xdr:sp macro="" textlink="">
      <xdr:nvSpPr>
        <xdr:cNvPr id="431" name="テキスト ボックス 430"/>
        <xdr:cNvSpPr txBox="1"/>
      </xdr:nvSpPr>
      <xdr:spPr>
        <a:xfrm>
          <a:off x="9404428" y="1336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126757</xdr:rowOff>
    </xdr:from>
    <xdr:to>
      <xdr:col>46</xdr:col>
      <xdr:colOff>38100</xdr:colOff>
      <xdr:row>78</xdr:row>
      <xdr:rowOff>56907</xdr:rowOff>
    </xdr:to>
    <xdr:sp macro="" textlink="">
      <xdr:nvSpPr>
        <xdr:cNvPr id="432" name="楕円 431"/>
        <xdr:cNvSpPr/>
      </xdr:nvSpPr>
      <xdr:spPr>
        <a:xfrm>
          <a:off x="8699500" y="133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48034</xdr:rowOff>
    </xdr:from>
    <xdr:ext cx="469744" cy="259045"/>
    <xdr:sp macro="" textlink="">
      <xdr:nvSpPr>
        <xdr:cNvPr id="433" name="テキスト ボックス 432"/>
        <xdr:cNvSpPr txBox="1"/>
      </xdr:nvSpPr>
      <xdr:spPr>
        <a:xfrm>
          <a:off x="8515428" y="1342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52849</xdr:rowOff>
    </xdr:from>
    <xdr:to>
      <xdr:col>41</xdr:col>
      <xdr:colOff>101600</xdr:colOff>
      <xdr:row>74</xdr:row>
      <xdr:rowOff>154449</xdr:rowOff>
    </xdr:to>
    <xdr:sp macro="" textlink="">
      <xdr:nvSpPr>
        <xdr:cNvPr id="434" name="楕円 433"/>
        <xdr:cNvSpPr/>
      </xdr:nvSpPr>
      <xdr:spPr>
        <a:xfrm>
          <a:off x="7810500" y="127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170976</xdr:rowOff>
    </xdr:from>
    <xdr:ext cx="534377" cy="259045"/>
    <xdr:sp macro="" textlink="">
      <xdr:nvSpPr>
        <xdr:cNvPr id="435" name="テキスト ボックス 434"/>
        <xdr:cNvSpPr txBox="1"/>
      </xdr:nvSpPr>
      <xdr:spPr>
        <a:xfrm>
          <a:off x="7594111" y="125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99233</xdr:rowOff>
    </xdr:from>
    <xdr:to>
      <xdr:col>36</xdr:col>
      <xdr:colOff>165100</xdr:colOff>
      <xdr:row>78</xdr:row>
      <xdr:rowOff>29383</xdr:rowOff>
    </xdr:to>
    <xdr:sp macro="" textlink="">
      <xdr:nvSpPr>
        <xdr:cNvPr id="436" name="楕円 435"/>
        <xdr:cNvSpPr/>
      </xdr:nvSpPr>
      <xdr:spPr>
        <a:xfrm>
          <a:off x="6921500" y="133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20510</xdr:rowOff>
    </xdr:from>
    <xdr:ext cx="469744" cy="259045"/>
    <xdr:sp macro="" textlink="">
      <xdr:nvSpPr>
        <xdr:cNvPr id="437" name="テキスト ボックス 436"/>
        <xdr:cNvSpPr txBox="1"/>
      </xdr:nvSpPr>
      <xdr:spPr>
        <a:xfrm>
          <a:off x="6737428" y="1339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130122</xdr:rowOff>
    </xdr:from>
    <xdr:to>
      <xdr:col>55</xdr:col>
      <xdr:colOff>0</xdr:colOff>
      <xdr:row>93</xdr:row>
      <xdr:rowOff>167590</xdr:rowOff>
    </xdr:to>
    <xdr:cxnSp macro="">
      <xdr:nvCxnSpPr>
        <xdr:cNvPr id="464" name="直線コネクタ 463"/>
        <xdr:cNvCxnSpPr/>
      </xdr:nvCxnSpPr>
      <xdr:spPr>
        <a:xfrm flipV="1">
          <a:off x="9639300" y="15903522"/>
          <a:ext cx="838200" cy="20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5" name="普通建設事業費 （ うち更新整備　）平均値テキスト"/>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167590</xdr:rowOff>
    </xdr:from>
    <xdr:to>
      <xdr:col>50</xdr:col>
      <xdr:colOff>114300</xdr:colOff>
      <xdr:row>94</xdr:row>
      <xdr:rowOff>103924</xdr:rowOff>
    </xdr:to>
    <xdr:cxnSp macro="">
      <xdr:nvCxnSpPr>
        <xdr:cNvPr id="467" name="直線コネクタ 466"/>
        <xdr:cNvCxnSpPr/>
      </xdr:nvCxnSpPr>
      <xdr:spPr>
        <a:xfrm flipV="1">
          <a:off x="8750300" y="16112440"/>
          <a:ext cx="8890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9" name="テキスト ボックス 468"/>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103924</xdr:rowOff>
    </xdr:from>
    <xdr:to>
      <xdr:col>45</xdr:col>
      <xdr:colOff>177800</xdr:colOff>
      <xdr:row>95</xdr:row>
      <xdr:rowOff>208</xdr:rowOff>
    </xdr:to>
    <xdr:cxnSp macro="">
      <xdr:nvCxnSpPr>
        <xdr:cNvPr id="470" name="直線コネクタ 469"/>
        <xdr:cNvCxnSpPr/>
      </xdr:nvCxnSpPr>
      <xdr:spPr>
        <a:xfrm flipV="1">
          <a:off x="7861300" y="16220224"/>
          <a:ext cx="8890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2" name="テキスト ボックス 471"/>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208</xdr:rowOff>
    </xdr:from>
    <xdr:to>
      <xdr:col>41</xdr:col>
      <xdr:colOff>50800</xdr:colOff>
      <xdr:row>95</xdr:row>
      <xdr:rowOff>58685</xdr:rowOff>
    </xdr:to>
    <xdr:cxnSp macro="">
      <xdr:nvCxnSpPr>
        <xdr:cNvPr id="473" name="直線コネクタ 472"/>
        <xdr:cNvCxnSpPr/>
      </xdr:nvCxnSpPr>
      <xdr:spPr>
        <a:xfrm flipV="1">
          <a:off x="6972300" y="16287958"/>
          <a:ext cx="889000" cy="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5" name="テキスト ボックス 474"/>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6" name="フローチャート: 判断 475"/>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7" name="テキスト ボックス 476"/>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79322</xdr:rowOff>
    </xdr:from>
    <xdr:to>
      <xdr:col>55</xdr:col>
      <xdr:colOff>50800</xdr:colOff>
      <xdr:row>93</xdr:row>
      <xdr:rowOff>9472</xdr:rowOff>
    </xdr:to>
    <xdr:sp macro="" textlink="">
      <xdr:nvSpPr>
        <xdr:cNvPr id="483" name="楕円 482"/>
        <xdr:cNvSpPr/>
      </xdr:nvSpPr>
      <xdr:spPr>
        <a:xfrm>
          <a:off x="10426700" y="158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102199</xdr:rowOff>
    </xdr:from>
    <xdr:ext cx="534377" cy="259045"/>
    <xdr:sp macro="" textlink="">
      <xdr:nvSpPr>
        <xdr:cNvPr id="484" name="普通建設事業費 （ うち更新整備　）該当値テキスト"/>
        <xdr:cNvSpPr txBox="1"/>
      </xdr:nvSpPr>
      <xdr:spPr>
        <a:xfrm>
          <a:off x="10528300" y="1570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116790</xdr:rowOff>
    </xdr:from>
    <xdr:to>
      <xdr:col>50</xdr:col>
      <xdr:colOff>165100</xdr:colOff>
      <xdr:row>94</xdr:row>
      <xdr:rowOff>46940</xdr:rowOff>
    </xdr:to>
    <xdr:sp macro="" textlink="">
      <xdr:nvSpPr>
        <xdr:cNvPr id="485" name="楕円 484"/>
        <xdr:cNvSpPr/>
      </xdr:nvSpPr>
      <xdr:spPr>
        <a:xfrm>
          <a:off x="9588500" y="160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63467</xdr:rowOff>
    </xdr:from>
    <xdr:ext cx="534377" cy="259045"/>
    <xdr:sp macro="" textlink="">
      <xdr:nvSpPr>
        <xdr:cNvPr id="486" name="テキスト ボックス 485"/>
        <xdr:cNvSpPr txBox="1"/>
      </xdr:nvSpPr>
      <xdr:spPr>
        <a:xfrm>
          <a:off x="9372111" y="1583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53124</xdr:rowOff>
    </xdr:from>
    <xdr:to>
      <xdr:col>46</xdr:col>
      <xdr:colOff>38100</xdr:colOff>
      <xdr:row>94</xdr:row>
      <xdr:rowOff>154724</xdr:rowOff>
    </xdr:to>
    <xdr:sp macro="" textlink="">
      <xdr:nvSpPr>
        <xdr:cNvPr id="487" name="楕円 486"/>
        <xdr:cNvSpPr/>
      </xdr:nvSpPr>
      <xdr:spPr>
        <a:xfrm>
          <a:off x="8699500" y="161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171251</xdr:rowOff>
    </xdr:from>
    <xdr:ext cx="534377" cy="259045"/>
    <xdr:sp macro="" textlink="">
      <xdr:nvSpPr>
        <xdr:cNvPr id="488" name="テキスト ボックス 487"/>
        <xdr:cNvSpPr txBox="1"/>
      </xdr:nvSpPr>
      <xdr:spPr>
        <a:xfrm>
          <a:off x="8483111" y="159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120858</xdr:rowOff>
    </xdr:from>
    <xdr:to>
      <xdr:col>41</xdr:col>
      <xdr:colOff>101600</xdr:colOff>
      <xdr:row>95</xdr:row>
      <xdr:rowOff>51008</xdr:rowOff>
    </xdr:to>
    <xdr:sp macro="" textlink="">
      <xdr:nvSpPr>
        <xdr:cNvPr id="489" name="楕円 488"/>
        <xdr:cNvSpPr/>
      </xdr:nvSpPr>
      <xdr:spPr>
        <a:xfrm>
          <a:off x="7810500" y="162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67535</xdr:rowOff>
    </xdr:from>
    <xdr:ext cx="534377" cy="259045"/>
    <xdr:sp macro="" textlink="">
      <xdr:nvSpPr>
        <xdr:cNvPr id="490" name="テキスト ボックス 489"/>
        <xdr:cNvSpPr txBox="1"/>
      </xdr:nvSpPr>
      <xdr:spPr>
        <a:xfrm>
          <a:off x="7594111" y="1601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7885</xdr:rowOff>
    </xdr:from>
    <xdr:to>
      <xdr:col>36</xdr:col>
      <xdr:colOff>165100</xdr:colOff>
      <xdr:row>95</xdr:row>
      <xdr:rowOff>109485</xdr:rowOff>
    </xdr:to>
    <xdr:sp macro="" textlink="">
      <xdr:nvSpPr>
        <xdr:cNvPr id="491" name="楕円 490"/>
        <xdr:cNvSpPr/>
      </xdr:nvSpPr>
      <xdr:spPr>
        <a:xfrm>
          <a:off x="6921500" y="1629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126012</xdr:rowOff>
    </xdr:from>
    <xdr:ext cx="534377" cy="259045"/>
    <xdr:sp macro="" textlink="">
      <xdr:nvSpPr>
        <xdr:cNvPr id="492" name="テキスト ボックス 491"/>
        <xdr:cNvSpPr txBox="1"/>
      </xdr:nvSpPr>
      <xdr:spPr>
        <a:xfrm>
          <a:off x="6705111" y="1607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130302</xdr:rowOff>
    </xdr:from>
    <xdr:to>
      <xdr:col>85</xdr:col>
      <xdr:colOff>127000</xdr:colOff>
      <xdr:row>39</xdr:row>
      <xdr:rowOff>9652</xdr:rowOff>
    </xdr:to>
    <xdr:cxnSp macro="">
      <xdr:nvCxnSpPr>
        <xdr:cNvPr id="521" name="直線コネクタ 520"/>
        <xdr:cNvCxnSpPr/>
      </xdr:nvCxnSpPr>
      <xdr:spPr>
        <a:xfrm>
          <a:off x="15481300" y="6645402"/>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2" name="災害復旧事業費平均値テキスト"/>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28194</xdr:rowOff>
    </xdr:from>
    <xdr:to>
      <xdr:col>81</xdr:col>
      <xdr:colOff>50800</xdr:colOff>
      <xdr:row>38</xdr:row>
      <xdr:rowOff>130302</xdr:rowOff>
    </xdr:to>
    <xdr:cxnSp macro="">
      <xdr:nvCxnSpPr>
        <xdr:cNvPr id="524" name="直線コネクタ 523"/>
        <xdr:cNvCxnSpPr/>
      </xdr:nvCxnSpPr>
      <xdr:spPr>
        <a:xfrm>
          <a:off x="14592300" y="6543294"/>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6" name="テキスト ボックス 525"/>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156464</xdr:rowOff>
    </xdr:from>
    <xdr:to>
      <xdr:col>76</xdr:col>
      <xdr:colOff>114300</xdr:colOff>
      <xdr:row>38</xdr:row>
      <xdr:rowOff>28194</xdr:rowOff>
    </xdr:to>
    <xdr:cxnSp macro="">
      <xdr:nvCxnSpPr>
        <xdr:cNvPr id="527" name="直線コネクタ 526"/>
        <xdr:cNvCxnSpPr/>
      </xdr:nvCxnSpPr>
      <xdr:spPr>
        <a:xfrm>
          <a:off x="13703300" y="6157214"/>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9" name="テキスト ボックス 528"/>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58928</xdr:rowOff>
    </xdr:from>
    <xdr:to>
      <xdr:col>71</xdr:col>
      <xdr:colOff>177800</xdr:colOff>
      <xdr:row>35</xdr:row>
      <xdr:rowOff>156464</xdr:rowOff>
    </xdr:to>
    <xdr:cxnSp macro="">
      <xdr:nvCxnSpPr>
        <xdr:cNvPr id="530" name="直線コネクタ 529"/>
        <xdr:cNvCxnSpPr/>
      </xdr:nvCxnSpPr>
      <xdr:spPr>
        <a:xfrm>
          <a:off x="12814300" y="6059678"/>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101744</xdr:rowOff>
    </xdr:from>
    <xdr:ext cx="469744" cy="259045"/>
    <xdr:sp macro="" textlink="">
      <xdr:nvSpPr>
        <xdr:cNvPr id="532" name="テキスト ボックス 531"/>
        <xdr:cNvSpPr txBox="1"/>
      </xdr:nvSpPr>
      <xdr:spPr>
        <a:xfrm>
          <a:off x="13468428" y="64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3" name="フローチャート: 判断 532"/>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156989</xdr:rowOff>
    </xdr:from>
    <xdr:ext cx="469744" cy="259045"/>
    <xdr:sp macro="" textlink="">
      <xdr:nvSpPr>
        <xdr:cNvPr id="534" name="テキスト ボックス 533"/>
        <xdr:cNvSpPr txBox="1"/>
      </xdr:nvSpPr>
      <xdr:spPr>
        <a:xfrm>
          <a:off x="12579428"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130302</xdr:rowOff>
    </xdr:from>
    <xdr:to>
      <xdr:col>85</xdr:col>
      <xdr:colOff>177800</xdr:colOff>
      <xdr:row>39</xdr:row>
      <xdr:rowOff>60452</xdr:rowOff>
    </xdr:to>
    <xdr:sp macro="" textlink="">
      <xdr:nvSpPr>
        <xdr:cNvPr id="540" name="楕円 539"/>
        <xdr:cNvSpPr/>
      </xdr:nvSpPr>
      <xdr:spPr>
        <a:xfrm>
          <a:off x="16268700" y="664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45483</xdr:rowOff>
    </xdr:from>
    <xdr:ext cx="378565" cy="259045"/>
    <xdr:sp macro="" textlink="">
      <xdr:nvSpPr>
        <xdr:cNvPr id="541" name="災害復旧事業費該当値テキスト"/>
        <xdr:cNvSpPr txBox="1"/>
      </xdr:nvSpPr>
      <xdr:spPr>
        <a:xfrm>
          <a:off x="16370300" y="65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79502</xdr:rowOff>
    </xdr:from>
    <xdr:to>
      <xdr:col>81</xdr:col>
      <xdr:colOff>101600</xdr:colOff>
      <xdr:row>39</xdr:row>
      <xdr:rowOff>9652</xdr:rowOff>
    </xdr:to>
    <xdr:sp macro="" textlink="">
      <xdr:nvSpPr>
        <xdr:cNvPr id="542" name="楕円 541"/>
        <xdr:cNvSpPr/>
      </xdr:nvSpPr>
      <xdr:spPr>
        <a:xfrm>
          <a:off x="15430500" y="65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779</xdr:rowOff>
    </xdr:from>
    <xdr:ext cx="378565" cy="259045"/>
    <xdr:sp macro="" textlink="">
      <xdr:nvSpPr>
        <xdr:cNvPr id="543" name="テキスト ボックス 542"/>
        <xdr:cNvSpPr txBox="1"/>
      </xdr:nvSpPr>
      <xdr:spPr>
        <a:xfrm>
          <a:off x="15292017" y="6687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148844</xdr:rowOff>
    </xdr:from>
    <xdr:to>
      <xdr:col>76</xdr:col>
      <xdr:colOff>165100</xdr:colOff>
      <xdr:row>38</xdr:row>
      <xdr:rowOff>78994</xdr:rowOff>
    </xdr:to>
    <xdr:sp macro="" textlink="">
      <xdr:nvSpPr>
        <xdr:cNvPr id="544" name="楕円 543"/>
        <xdr:cNvSpPr/>
      </xdr:nvSpPr>
      <xdr:spPr>
        <a:xfrm>
          <a:off x="14541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70121</xdr:rowOff>
    </xdr:from>
    <xdr:ext cx="469744" cy="259045"/>
    <xdr:sp macro="" textlink="">
      <xdr:nvSpPr>
        <xdr:cNvPr id="545" name="テキスト ボックス 544"/>
        <xdr:cNvSpPr txBox="1"/>
      </xdr:nvSpPr>
      <xdr:spPr>
        <a:xfrm>
          <a:off x="14357428"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105664</xdr:rowOff>
    </xdr:from>
    <xdr:to>
      <xdr:col>72</xdr:col>
      <xdr:colOff>38100</xdr:colOff>
      <xdr:row>36</xdr:row>
      <xdr:rowOff>35814</xdr:rowOff>
    </xdr:to>
    <xdr:sp macro="" textlink="">
      <xdr:nvSpPr>
        <xdr:cNvPr id="546" name="楕円 545"/>
        <xdr:cNvSpPr/>
      </xdr:nvSpPr>
      <xdr:spPr>
        <a:xfrm>
          <a:off x="13652500" y="61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52341</xdr:rowOff>
    </xdr:from>
    <xdr:ext cx="469744" cy="259045"/>
    <xdr:sp macro="" textlink="">
      <xdr:nvSpPr>
        <xdr:cNvPr id="547" name="テキスト ボックス 546"/>
        <xdr:cNvSpPr txBox="1"/>
      </xdr:nvSpPr>
      <xdr:spPr>
        <a:xfrm>
          <a:off x="13468428" y="588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8128</xdr:rowOff>
    </xdr:from>
    <xdr:to>
      <xdr:col>67</xdr:col>
      <xdr:colOff>101600</xdr:colOff>
      <xdr:row>35</xdr:row>
      <xdr:rowOff>109728</xdr:rowOff>
    </xdr:to>
    <xdr:sp macro="" textlink="">
      <xdr:nvSpPr>
        <xdr:cNvPr id="548" name="楕円 547"/>
        <xdr:cNvSpPr/>
      </xdr:nvSpPr>
      <xdr:spPr>
        <a:xfrm>
          <a:off x="12763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126255</xdr:rowOff>
    </xdr:from>
    <xdr:ext cx="469744" cy="259045"/>
    <xdr:sp macro="" textlink="">
      <xdr:nvSpPr>
        <xdr:cNvPr id="549" name="テキスト ボックス 548"/>
        <xdr:cNvSpPr txBox="1"/>
      </xdr:nvSpPr>
      <xdr:spPr>
        <a:xfrm>
          <a:off x="12579428" y="578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5" name="直線コネクタ 624"/>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6"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7" name="直線コネクタ 626"/>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8"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9" name="直線コネクタ 628"/>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105442</xdr:rowOff>
    </xdr:from>
    <xdr:to>
      <xdr:col>85</xdr:col>
      <xdr:colOff>127000</xdr:colOff>
      <xdr:row>74</xdr:row>
      <xdr:rowOff>113803</xdr:rowOff>
    </xdr:to>
    <xdr:cxnSp macro="">
      <xdr:nvCxnSpPr>
        <xdr:cNvPr id="630" name="直線コネクタ 629"/>
        <xdr:cNvCxnSpPr/>
      </xdr:nvCxnSpPr>
      <xdr:spPr>
        <a:xfrm>
          <a:off x="15481300" y="12792742"/>
          <a:ext cx="8382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31" name="公債費平均値テキスト"/>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2" name="フローチャート: 判断 631"/>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105442</xdr:rowOff>
    </xdr:from>
    <xdr:to>
      <xdr:col>81</xdr:col>
      <xdr:colOff>50800</xdr:colOff>
      <xdr:row>74</xdr:row>
      <xdr:rowOff>145023</xdr:rowOff>
    </xdr:to>
    <xdr:cxnSp macro="">
      <xdr:nvCxnSpPr>
        <xdr:cNvPr id="633" name="直線コネクタ 632"/>
        <xdr:cNvCxnSpPr/>
      </xdr:nvCxnSpPr>
      <xdr:spPr>
        <a:xfrm flipV="1">
          <a:off x="14592300" y="12792742"/>
          <a:ext cx="889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4" name="フローチャート: 判断 633"/>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5" name="テキスト ボックス 634"/>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145023</xdr:rowOff>
    </xdr:from>
    <xdr:to>
      <xdr:col>76</xdr:col>
      <xdr:colOff>114300</xdr:colOff>
      <xdr:row>74</xdr:row>
      <xdr:rowOff>159523</xdr:rowOff>
    </xdr:to>
    <xdr:cxnSp macro="">
      <xdr:nvCxnSpPr>
        <xdr:cNvPr id="636" name="直線コネクタ 635"/>
        <xdr:cNvCxnSpPr/>
      </xdr:nvCxnSpPr>
      <xdr:spPr>
        <a:xfrm flipV="1">
          <a:off x="13703300" y="12832323"/>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7" name="フローチャート: 判断 636"/>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8" name="テキスト ボックス 637"/>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159523</xdr:rowOff>
    </xdr:from>
    <xdr:to>
      <xdr:col>71</xdr:col>
      <xdr:colOff>177800</xdr:colOff>
      <xdr:row>74</xdr:row>
      <xdr:rowOff>165924</xdr:rowOff>
    </xdr:to>
    <xdr:cxnSp macro="">
      <xdr:nvCxnSpPr>
        <xdr:cNvPr id="639" name="直線コネクタ 638"/>
        <xdr:cNvCxnSpPr/>
      </xdr:nvCxnSpPr>
      <xdr:spPr>
        <a:xfrm flipV="1">
          <a:off x="12814300" y="1284682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0" name="フローチャート: 判断 639"/>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41" name="テキスト ボックス 640"/>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2" name="フローチャート: 判断 641"/>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3" name="テキスト ボックス 642"/>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63003</xdr:rowOff>
    </xdr:from>
    <xdr:to>
      <xdr:col>85</xdr:col>
      <xdr:colOff>177800</xdr:colOff>
      <xdr:row>74</xdr:row>
      <xdr:rowOff>164603</xdr:rowOff>
    </xdr:to>
    <xdr:sp macro="" textlink="">
      <xdr:nvSpPr>
        <xdr:cNvPr id="649" name="楕円 648"/>
        <xdr:cNvSpPr/>
      </xdr:nvSpPr>
      <xdr:spPr>
        <a:xfrm>
          <a:off x="16268700" y="127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41430</xdr:rowOff>
    </xdr:from>
    <xdr:ext cx="534377" cy="259045"/>
    <xdr:sp macro="" textlink="">
      <xdr:nvSpPr>
        <xdr:cNvPr id="650" name="公債費該当値テキスト"/>
        <xdr:cNvSpPr txBox="1"/>
      </xdr:nvSpPr>
      <xdr:spPr>
        <a:xfrm>
          <a:off x="16370300" y="127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54642</xdr:rowOff>
    </xdr:from>
    <xdr:to>
      <xdr:col>81</xdr:col>
      <xdr:colOff>101600</xdr:colOff>
      <xdr:row>74</xdr:row>
      <xdr:rowOff>156242</xdr:rowOff>
    </xdr:to>
    <xdr:sp macro="" textlink="">
      <xdr:nvSpPr>
        <xdr:cNvPr id="651" name="楕円 650"/>
        <xdr:cNvSpPr/>
      </xdr:nvSpPr>
      <xdr:spPr>
        <a:xfrm>
          <a:off x="15430500" y="1274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147369</xdr:rowOff>
    </xdr:from>
    <xdr:ext cx="534377" cy="259045"/>
    <xdr:sp macro="" textlink="">
      <xdr:nvSpPr>
        <xdr:cNvPr id="652" name="テキスト ボックス 651"/>
        <xdr:cNvSpPr txBox="1"/>
      </xdr:nvSpPr>
      <xdr:spPr>
        <a:xfrm>
          <a:off x="15214111" y="128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94223</xdr:rowOff>
    </xdr:from>
    <xdr:to>
      <xdr:col>76</xdr:col>
      <xdr:colOff>165100</xdr:colOff>
      <xdr:row>75</xdr:row>
      <xdr:rowOff>24373</xdr:rowOff>
    </xdr:to>
    <xdr:sp macro="" textlink="">
      <xdr:nvSpPr>
        <xdr:cNvPr id="653" name="楕円 652"/>
        <xdr:cNvSpPr/>
      </xdr:nvSpPr>
      <xdr:spPr>
        <a:xfrm>
          <a:off x="14541500" y="127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15500</xdr:rowOff>
    </xdr:from>
    <xdr:ext cx="534377" cy="259045"/>
    <xdr:sp macro="" textlink="">
      <xdr:nvSpPr>
        <xdr:cNvPr id="654" name="テキスト ボックス 653"/>
        <xdr:cNvSpPr txBox="1"/>
      </xdr:nvSpPr>
      <xdr:spPr>
        <a:xfrm>
          <a:off x="14325111" y="1287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108723</xdr:rowOff>
    </xdr:from>
    <xdr:to>
      <xdr:col>72</xdr:col>
      <xdr:colOff>38100</xdr:colOff>
      <xdr:row>75</xdr:row>
      <xdr:rowOff>38873</xdr:rowOff>
    </xdr:to>
    <xdr:sp macro="" textlink="">
      <xdr:nvSpPr>
        <xdr:cNvPr id="655" name="楕円 654"/>
        <xdr:cNvSpPr/>
      </xdr:nvSpPr>
      <xdr:spPr>
        <a:xfrm>
          <a:off x="13652500" y="1279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30000</xdr:rowOff>
    </xdr:from>
    <xdr:ext cx="534377" cy="259045"/>
    <xdr:sp macro="" textlink="">
      <xdr:nvSpPr>
        <xdr:cNvPr id="656" name="テキスト ボックス 655"/>
        <xdr:cNvSpPr txBox="1"/>
      </xdr:nvSpPr>
      <xdr:spPr>
        <a:xfrm>
          <a:off x="13436111" y="1288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115124</xdr:rowOff>
    </xdr:from>
    <xdr:to>
      <xdr:col>67</xdr:col>
      <xdr:colOff>101600</xdr:colOff>
      <xdr:row>75</xdr:row>
      <xdr:rowOff>45274</xdr:rowOff>
    </xdr:to>
    <xdr:sp macro="" textlink="">
      <xdr:nvSpPr>
        <xdr:cNvPr id="657" name="楕円 656"/>
        <xdr:cNvSpPr/>
      </xdr:nvSpPr>
      <xdr:spPr>
        <a:xfrm>
          <a:off x="12763500" y="128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36401</xdr:rowOff>
    </xdr:from>
    <xdr:ext cx="534377" cy="259045"/>
    <xdr:sp macro="" textlink="">
      <xdr:nvSpPr>
        <xdr:cNvPr id="658" name="テキスト ボックス 657"/>
        <xdr:cNvSpPr txBox="1"/>
      </xdr:nvSpPr>
      <xdr:spPr>
        <a:xfrm>
          <a:off x="12547111" y="1289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0" name="直線コネクタ 679"/>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1"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2" name="直線コネクタ 681"/>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3"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4" name="直線コネクタ 683"/>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74640</xdr:rowOff>
    </xdr:from>
    <xdr:to>
      <xdr:col>85</xdr:col>
      <xdr:colOff>127000</xdr:colOff>
      <xdr:row>96</xdr:row>
      <xdr:rowOff>163771</xdr:rowOff>
    </xdr:to>
    <xdr:cxnSp macro="">
      <xdr:nvCxnSpPr>
        <xdr:cNvPr id="685" name="直線コネクタ 684"/>
        <xdr:cNvCxnSpPr/>
      </xdr:nvCxnSpPr>
      <xdr:spPr>
        <a:xfrm>
          <a:off x="15481300" y="16533840"/>
          <a:ext cx="838200" cy="8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6" name="積立金平均値テキスト"/>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7" name="フローチャート: 判断 686"/>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74640</xdr:rowOff>
    </xdr:from>
    <xdr:to>
      <xdr:col>81</xdr:col>
      <xdr:colOff>50800</xdr:colOff>
      <xdr:row>98</xdr:row>
      <xdr:rowOff>14725</xdr:rowOff>
    </xdr:to>
    <xdr:cxnSp macro="">
      <xdr:nvCxnSpPr>
        <xdr:cNvPr id="688" name="直線コネクタ 687"/>
        <xdr:cNvCxnSpPr/>
      </xdr:nvCxnSpPr>
      <xdr:spPr>
        <a:xfrm flipV="1">
          <a:off x="14592300" y="16533840"/>
          <a:ext cx="889000" cy="28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9" name="フローチャート: 判断 688"/>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90" name="テキスト ボックス 689"/>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132682</xdr:rowOff>
    </xdr:from>
    <xdr:to>
      <xdr:col>76</xdr:col>
      <xdr:colOff>114300</xdr:colOff>
      <xdr:row>98</xdr:row>
      <xdr:rowOff>14725</xdr:rowOff>
    </xdr:to>
    <xdr:cxnSp macro="">
      <xdr:nvCxnSpPr>
        <xdr:cNvPr id="691" name="直線コネクタ 690"/>
        <xdr:cNvCxnSpPr/>
      </xdr:nvCxnSpPr>
      <xdr:spPr>
        <a:xfrm>
          <a:off x="13703300" y="16763332"/>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2" name="フローチャート: 判断 691"/>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3" name="テキスト ボックス 692"/>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132682</xdr:rowOff>
    </xdr:from>
    <xdr:to>
      <xdr:col>71</xdr:col>
      <xdr:colOff>177800</xdr:colOff>
      <xdr:row>98</xdr:row>
      <xdr:rowOff>35435</xdr:rowOff>
    </xdr:to>
    <xdr:cxnSp macro="">
      <xdr:nvCxnSpPr>
        <xdr:cNvPr id="694" name="直線コネクタ 693"/>
        <xdr:cNvCxnSpPr/>
      </xdr:nvCxnSpPr>
      <xdr:spPr>
        <a:xfrm flipV="1">
          <a:off x="12814300" y="16763332"/>
          <a:ext cx="889000" cy="7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5" name="フローチャート: 判断 694"/>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6" name="テキスト ボックス 695"/>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7" name="フローチャート: 判断 696"/>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8" name="テキスト ボックス 697"/>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112971</xdr:rowOff>
    </xdr:from>
    <xdr:to>
      <xdr:col>85</xdr:col>
      <xdr:colOff>177800</xdr:colOff>
      <xdr:row>97</xdr:row>
      <xdr:rowOff>43121</xdr:rowOff>
    </xdr:to>
    <xdr:sp macro="" textlink="">
      <xdr:nvSpPr>
        <xdr:cNvPr id="704" name="楕円 703"/>
        <xdr:cNvSpPr/>
      </xdr:nvSpPr>
      <xdr:spPr>
        <a:xfrm>
          <a:off x="16268700" y="1657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135848</xdr:rowOff>
    </xdr:from>
    <xdr:ext cx="534377" cy="259045"/>
    <xdr:sp macro="" textlink="">
      <xdr:nvSpPr>
        <xdr:cNvPr id="705" name="積立金該当値テキスト"/>
        <xdr:cNvSpPr txBox="1"/>
      </xdr:nvSpPr>
      <xdr:spPr>
        <a:xfrm>
          <a:off x="16370300" y="1642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23840</xdr:rowOff>
    </xdr:from>
    <xdr:to>
      <xdr:col>81</xdr:col>
      <xdr:colOff>101600</xdr:colOff>
      <xdr:row>96</xdr:row>
      <xdr:rowOff>125440</xdr:rowOff>
    </xdr:to>
    <xdr:sp macro="" textlink="">
      <xdr:nvSpPr>
        <xdr:cNvPr id="706" name="楕円 705"/>
        <xdr:cNvSpPr/>
      </xdr:nvSpPr>
      <xdr:spPr>
        <a:xfrm>
          <a:off x="15430500" y="164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141967</xdr:rowOff>
    </xdr:from>
    <xdr:ext cx="534377" cy="259045"/>
    <xdr:sp macro="" textlink="">
      <xdr:nvSpPr>
        <xdr:cNvPr id="707" name="テキスト ボックス 706"/>
        <xdr:cNvSpPr txBox="1"/>
      </xdr:nvSpPr>
      <xdr:spPr>
        <a:xfrm>
          <a:off x="15214111" y="162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135375</xdr:rowOff>
    </xdr:from>
    <xdr:to>
      <xdr:col>76</xdr:col>
      <xdr:colOff>165100</xdr:colOff>
      <xdr:row>98</xdr:row>
      <xdr:rowOff>65525</xdr:rowOff>
    </xdr:to>
    <xdr:sp macro="" textlink="">
      <xdr:nvSpPr>
        <xdr:cNvPr id="708" name="楕円 707"/>
        <xdr:cNvSpPr/>
      </xdr:nvSpPr>
      <xdr:spPr>
        <a:xfrm>
          <a:off x="14541500" y="167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56652</xdr:rowOff>
    </xdr:from>
    <xdr:ext cx="469744" cy="259045"/>
    <xdr:sp macro="" textlink="">
      <xdr:nvSpPr>
        <xdr:cNvPr id="709" name="テキスト ボックス 708"/>
        <xdr:cNvSpPr txBox="1"/>
      </xdr:nvSpPr>
      <xdr:spPr>
        <a:xfrm>
          <a:off x="14357428" y="1685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81882</xdr:rowOff>
    </xdr:from>
    <xdr:to>
      <xdr:col>72</xdr:col>
      <xdr:colOff>38100</xdr:colOff>
      <xdr:row>98</xdr:row>
      <xdr:rowOff>12032</xdr:rowOff>
    </xdr:to>
    <xdr:sp macro="" textlink="">
      <xdr:nvSpPr>
        <xdr:cNvPr id="710" name="楕円 709"/>
        <xdr:cNvSpPr/>
      </xdr:nvSpPr>
      <xdr:spPr>
        <a:xfrm>
          <a:off x="13652500" y="167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28559</xdr:rowOff>
    </xdr:from>
    <xdr:ext cx="469744" cy="259045"/>
    <xdr:sp macro="" textlink="">
      <xdr:nvSpPr>
        <xdr:cNvPr id="711" name="テキスト ボックス 710"/>
        <xdr:cNvSpPr txBox="1"/>
      </xdr:nvSpPr>
      <xdr:spPr>
        <a:xfrm>
          <a:off x="13468428" y="1648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156085</xdr:rowOff>
    </xdr:from>
    <xdr:to>
      <xdr:col>67</xdr:col>
      <xdr:colOff>101600</xdr:colOff>
      <xdr:row>98</xdr:row>
      <xdr:rowOff>86235</xdr:rowOff>
    </xdr:to>
    <xdr:sp macro="" textlink="">
      <xdr:nvSpPr>
        <xdr:cNvPr id="712" name="楕円 711"/>
        <xdr:cNvSpPr/>
      </xdr:nvSpPr>
      <xdr:spPr>
        <a:xfrm>
          <a:off x="12763500" y="167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77362</xdr:rowOff>
    </xdr:from>
    <xdr:ext cx="469744" cy="259045"/>
    <xdr:sp macro="" textlink="">
      <xdr:nvSpPr>
        <xdr:cNvPr id="713" name="テキスト ボックス 712"/>
        <xdr:cNvSpPr txBox="1"/>
      </xdr:nvSpPr>
      <xdr:spPr>
        <a:xfrm>
          <a:off x="12579428" y="1687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7" name="直線コネクタ 736"/>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0"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1" name="直線コネクタ 740"/>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141415</xdr:rowOff>
    </xdr:from>
    <xdr:to>
      <xdr:col>116</xdr:col>
      <xdr:colOff>63500</xdr:colOff>
      <xdr:row>37</xdr:row>
      <xdr:rowOff>67691</xdr:rowOff>
    </xdr:to>
    <xdr:cxnSp macro="">
      <xdr:nvCxnSpPr>
        <xdr:cNvPr id="742" name="直線コネクタ 741"/>
        <xdr:cNvCxnSpPr/>
      </xdr:nvCxnSpPr>
      <xdr:spPr>
        <a:xfrm flipV="1">
          <a:off x="21323300" y="6313615"/>
          <a:ext cx="8382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3" name="投資及び出資金平均値テキスト"/>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4" name="フローチャート: 判断 743"/>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47879</xdr:rowOff>
    </xdr:from>
    <xdr:to>
      <xdr:col>111</xdr:col>
      <xdr:colOff>177800</xdr:colOff>
      <xdr:row>37</xdr:row>
      <xdr:rowOff>67691</xdr:rowOff>
    </xdr:to>
    <xdr:cxnSp macro="">
      <xdr:nvCxnSpPr>
        <xdr:cNvPr id="745" name="直線コネクタ 744"/>
        <xdr:cNvCxnSpPr/>
      </xdr:nvCxnSpPr>
      <xdr:spPr>
        <a:xfrm>
          <a:off x="20434300" y="6391529"/>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6" name="フローチャート: 判断 745"/>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7" name="テキスト ボックス 746"/>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47117</xdr:rowOff>
    </xdr:from>
    <xdr:to>
      <xdr:col>107</xdr:col>
      <xdr:colOff>50800</xdr:colOff>
      <xdr:row>37</xdr:row>
      <xdr:rowOff>47879</xdr:rowOff>
    </xdr:to>
    <xdr:cxnSp macro="">
      <xdr:nvCxnSpPr>
        <xdr:cNvPr id="748" name="直線コネクタ 747"/>
        <xdr:cNvCxnSpPr/>
      </xdr:nvCxnSpPr>
      <xdr:spPr>
        <a:xfrm>
          <a:off x="19545300" y="639076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9" name="フローチャート: 判断 748"/>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0" name="テキスト ボックス 749"/>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47117</xdr:rowOff>
    </xdr:from>
    <xdr:to>
      <xdr:col>102</xdr:col>
      <xdr:colOff>114300</xdr:colOff>
      <xdr:row>37</xdr:row>
      <xdr:rowOff>55499</xdr:rowOff>
    </xdr:to>
    <xdr:cxnSp macro="">
      <xdr:nvCxnSpPr>
        <xdr:cNvPr id="751" name="直線コネクタ 750"/>
        <xdr:cNvCxnSpPr/>
      </xdr:nvCxnSpPr>
      <xdr:spPr>
        <a:xfrm flipV="1">
          <a:off x="18656300" y="639076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2" name="フローチャート: 判断 751"/>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3" name="テキスト ボックス 752"/>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4" name="フローチャート: 判断 753"/>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5" name="テキスト ボックス 754"/>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90615</xdr:rowOff>
    </xdr:from>
    <xdr:to>
      <xdr:col>116</xdr:col>
      <xdr:colOff>114300</xdr:colOff>
      <xdr:row>37</xdr:row>
      <xdr:rowOff>20765</xdr:rowOff>
    </xdr:to>
    <xdr:sp macro="" textlink="">
      <xdr:nvSpPr>
        <xdr:cNvPr id="761" name="楕円 760"/>
        <xdr:cNvSpPr/>
      </xdr:nvSpPr>
      <xdr:spPr>
        <a:xfrm>
          <a:off x="22110700" y="62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113492</xdr:rowOff>
    </xdr:from>
    <xdr:ext cx="469744" cy="259045"/>
    <xdr:sp macro="" textlink="">
      <xdr:nvSpPr>
        <xdr:cNvPr id="762" name="投資及び出資金該当値テキスト"/>
        <xdr:cNvSpPr txBox="1"/>
      </xdr:nvSpPr>
      <xdr:spPr>
        <a:xfrm>
          <a:off x="22212300" y="61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16891</xdr:rowOff>
    </xdr:from>
    <xdr:to>
      <xdr:col>112</xdr:col>
      <xdr:colOff>38100</xdr:colOff>
      <xdr:row>37</xdr:row>
      <xdr:rowOff>118491</xdr:rowOff>
    </xdr:to>
    <xdr:sp macro="" textlink="">
      <xdr:nvSpPr>
        <xdr:cNvPr id="763" name="楕円 762"/>
        <xdr:cNvSpPr/>
      </xdr:nvSpPr>
      <xdr:spPr>
        <a:xfrm>
          <a:off x="21272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109618</xdr:rowOff>
    </xdr:from>
    <xdr:ext cx="469744" cy="259045"/>
    <xdr:sp macro="" textlink="">
      <xdr:nvSpPr>
        <xdr:cNvPr id="764" name="テキスト ボックス 763"/>
        <xdr:cNvSpPr txBox="1"/>
      </xdr:nvSpPr>
      <xdr:spPr>
        <a:xfrm>
          <a:off x="21088428"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168529</xdr:rowOff>
    </xdr:from>
    <xdr:to>
      <xdr:col>107</xdr:col>
      <xdr:colOff>101600</xdr:colOff>
      <xdr:row>37</xdr:row>
      <xdr:rowOff>98679</xdr:rowOff>
    </xdr:to>
    <xdr:sp macro="" textlink="">
      <xdr:nvSpPr>
        <xdr:cNvPr id="765" name="楕円 764"/>
        <xdr:cNvSpPr/>
      </xdr:nvSpPr>
      <xdr:spPr>
        <a:xfrm>
          <a:off x="20383500" y="63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89806</xdr:rowOff>
    </xdr:from>
    <xdr:ext cx="469744" cy="259045"/>
    <xdr:sp macro="" textlink="">
      <xdr:nvSpPr>
        <xdr:cNvPr id="766" name="テキスト ボックス 765"/>
        <xdr:cNvSpPr txBox="1"/>
      </xdr:nvSpPr>
      <xdr:spPr>
        <a:xfrm>
          <a:off x="20199428"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167767</xdr:rowOff>
    </xdr:from>
    <xdr:to>
      <xdr:col>102</xdr:col>
      <xdr:colOff>165100</xdr:colOff>
      <xdr:row>37</xdr:row>
      <xdr:rowOff>97917</xdr:rowOff>
    </xdr:to>
    <xdr:sp macro="" textlink="">
      <xdr:nvSpPr>
        <xdr:cNvPr id="767" name="楕円 766"/>
        <xdr:cNvSpPr/>
      </xdr:nvSpPr>
      <xdr:spPr>
        <a:xfrm>
          <a:off x="19494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89044</xdr:rowOff>
    </xdr:from>
    <xdr:ext cx="469744" cy="259045"/>
    <xdr:sp macro="" textlink="">
      <xdr:nvSpPr>
        <xdr:cNvPr id="768" name="テキスト ボックス 767"/>
        <xdr:cNvSpPr txBox="1"/>
      </xdr:nvSpPr>
      <xdr:spPr>
        <a:xfrm>
          <a:off x="19310428" y="643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4699</xdr:rowOff>
    </xdr:from>
    <xdr:to>
      <xdr:col>98</xdr:col>
      <xdr:colOff>38100</xdr:colOff>
      <xdr:row>37</xdr:row>
      <xdr:rowOff>106299</xdr:rowOff>
    </xdr:to>
    <xdr:sp macro="" textlink="">
      <xdr:nvSpPr>
        <xdr:cNvPr id="769" name="楕円 768"/>
        <xdr:cNvSpPr/>
      </xdr:nvSpPr>
      <xdr:spPr>
        <a:xfrm>
          <a:off x="18605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97426</xdr:rowOff>
    </xdr:from>
    <xdr:ext cx="469744" cy="259045"/>
    <xdr:sp macro="" textlink="">
      <xdr:nvSpPr>
        <xdr:cNvPr id="770" name="テキスト ボックス 769"/>
        <xdr:cNvSpPr txBox="1"/>
      </xdr:nvSpPr>
      <xdr:spPr>
        <a:xfrm>
          <a:off x="18421428" y="644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4" name="直線コネクタ 793"/>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5"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6" name="直線コネクタ 795"/>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7"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8" name="直線コネクタ 797"/>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156159</xdr:rowOff>
    </xdr:from>
    <xdr:to>
      <xdr:col>116</xdr:col>
      <xdr:colOff>63500</xdr:colOff>
      <xdr:row>59</xdr:row>
      <xdr:rowOff>2769</xdr:rowOff>
    </xdr:to>
    <xdr:cxnSp macro="">
      <xdr:nvCxnSpPr>
        <xdr:cNvPr id="799" name="直線コネクタ 798"/>
        <xdr:cNvCxnSpPr/>
      </xdr:nvCxnSpPr>
      <xdr:spPr>
        <a:xfrm>
          <a:off x="21323300" y="10100259"/>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0" name="貸付金平均値テキスト"/>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1" name="フローチャート: 判断 800"/>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156159</xdr:rowOff>
    </xdr:from>
    <xdr:to>
      <xdr:col>111</xdr:col>
      <xdr:colOff>177800</xdr:colOff>
      <xdr:row>58</xdr:row>
      <xdr:rowOff>170104</xdr:rowOff>
    </xdr:to>
    <xdr:cxnSp macro="">
      <xdr:nvCxnSpPr>
        <xdr:cNvPr id="802" name="直線コネクタ 801"/>
        <xdr:cNvCxnSpPr/>
      </xdr:nvCxnSpPr>
      <xdr:spPr>
        <a:xfrm flipV="1">
          <a:off x="20434300" y="1010025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3" name="フローチャート: 判断 802"/>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4" name="テキスト ボックス 803"/>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163188</xdr:rowOff>
    </xdr:from>
    <xdr:to>
      <xdr:col>107</xdr:col>
      <xdr:colOff>50800</xdr:colOff>
      <xdr:row>58</xdr:row>
      <xdr:rowOff>170104</xdr:rowOff>
    </xdr:to>
    <xdr:cxnSp macro="">
      <xdr:nvCxnSpPr>
        <xdr:cNvPr id="805" name="直線コネクタ 804"/>
        <xdr:cNvCxnSpPr/>
      </xdr:nvCxnSpPr>
      <xdr:spPr>
        <a:xfrm>
          <a:off x="19545300" y="10107288"/>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6" name="フローチャート: 判断 805"/>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7" name="テキスト ボックス 806"/>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155111</xdr:rowOff>
    </xdr:from>
    <xdr:to>
      <xdr:col>102</xdr:col>
      <xdr:colOff>114300</xdr:colOff>
      <xdr:row>58</xdr:row>
      <xdr:rowOff>163188</xdr:rowOff>
    </xdr:to>
    <xdr:cxnSp macro="">
      <xdr:nvCxnSpPr>
        <xdr:cNvPr id="808" name="直線コネクタ 807"/>
        <xdr:cNvCxnSpPr/>
      </xdr:nvCxnSpPr>
      <xdr:spPr>
        <a:xfrm>
          <a:off x="18656300" y="10099211"/>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9" name="フローチャート: 判断 808"/>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0" name="テキスト ボックス 809"/>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1" name="フローチャート: 判断 810"/>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2" name="テキスト ボックス 811"/>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123419</xdr:rowOff>
    </xdr:from>
    <xdr:to>
      <xdr:col>116</xdr:col>
      <xdr:colOff>114300</xdr:colOff>
      <xdr:row>59</xdr:row>
      <xdr:rowOff>53569</xdr:rowOff>
    </xdr:to>
    <xdr:sp macro="" textlink="">
      <xdr:nvSpPr>
        <xdr:cNvPr id="818" name="楕円 817"/>
        <xdr:cNvSpPr/>
      </xdr:nvSpPr>
      <xdr:spPr>
        <a:xfrm>
          <a:off x="22110700" y="100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38346</xdr:rowOff>
    </xdr:from>
    <xdr:ext cx="469744" cy="259045"/>
    <xdr:sp macro="" textlink="">
      <xdr:nvSpPr>
        <xdr:cNvPr id="819" name="貸付金該当値テキスト"/>
        <xdr:cNvSpPr txBox="1"/>
      </xdr:nvSpPr>
      <xdr:spPr>
        <a:xfrm>
          <a:off x="22212300" y="99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105359</xdr:rowOff>
    </xdr:from>
    <xdr:to>
      <xdr:col>112</xdr:col>
      <xdr:colOff>38100</xdr:colOff>
      <xdr:row>59</xdr:row>
      <xdr:rowOff>35509</xdr:rowOff>
    </xdr:to>
    <xdr:sp macro="" textlink="">
      <xdr:nvSpPr>
        <xdr:cNvPr id="820" name="楕円 819"/>
        <xdr:cNvSpPr/>
      </xdr:nvSpPr>
      <xdr:spPr>
        <a:xfrm>
          <a:off x="212725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26636</xdr:rowOff>
    </xdr:from>
    <xdr:ext cx="469744" cy="259045"/>
    <xdr:sp macro="" textlink="">
      <xdr:nvSpPr>
        <xdr:cNvPr id="821" name="テキスト ボックス 820"/>
        <xdr:cNvSpPr txBox="1"/>
      </xdr:nvSpPr>
      <xdr:spPr>
        <a:xfrm>
          <a:off x="21088428"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119304</xdr:rowOff>
    </xdr:from>
    <xdr:to>
      <xdr:col>107</xdr:col>
      <xdr:colOff>101600</xdr:colOff>
      <xdr:row>59</xdr:row>
      <xdr:rowOff>49454</xdr:rowOff>
    </xdr:to>
    <xdr:sp macro="" textlink="">
      <xdr:nvSpPr>
        <xdr:cNvPr id="822" name="楕円 821"/>
        <xdr:cNvSpPr/>
      </xdr:nvSpPr>
      <xdr:spPr>
        <a:xfrm>
          <a:off x="20383500" y="100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40581</xdr:rowOff>
    </xdr:from>
    <xdr:ext cx="469744" cy="259045"/>
    <xdr:sp macro="" textlink="">
      <xdr:nvSpPr>
        <xdr:cNvPr id="823" name="テキスト ボックス 822"/>
        <xdr:cNvSpPr txBox="1"/>
      </xdr:nvSpPr>
      <xdr:spPr>
        <a:xfrm>
          <a:off x="20199428" y="1015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112388</xdr:rowOff>
    </xdr:from>
    <xdr:to>
      <xdr:col>102</xdr:col>
      <xdr:colOff>165100</xdr:colOff>
      <xdr:row>59</xdr:row>
      <xdr:rowOff>42538</xdr:rowOff>
    </xdr:to>
    <xdr:sp macro="" textlink="">
      <xdr:nvSpPr>
        <xdr:cNvPr id="824" name="楕円 823"/>
        <xdr:cNvSpPr/>
      </xdr:nvSpPr>
      <xdr:spPr>
        <a:xfrm>
          <a:off x="19494500" y="1005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33665</xdr:rowOff>
    </xdr:from>
    <xdr:ext cx="469744" cy="259045"/>
    <xdr:sp macro="" textlink="">
      <xdr:nvSpPr>
        <xdr:cNvPr id="825" name="テキスト ボックス 824"/>
        <xdr:cNvSpPr txBox="1"/>
      </xdr:nvSpPr>
      <xdr:spPr>
        <a:xfrm>
          <a:off x="19310428" y="1014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104311</xdr:rowOff>
    </xdr:from>
    <xdr:to>
      <xdr:col>98</xdr:col>
      <xdr:colOff>38100</xdr:colOff>
      <xdr:row>59</xdr:row>
      <xdr:rowOff>34461</xdr:rowOff>
    </xdr:to>
    <xdr:sp macro="" textlink="">
      <xdr:nvSpPr>
        <xdr:cNvPr id="826" name="楕円 825"/>
        <xdr:cNvSpPr/>
      </xdr:nvSpPr>
      <xdr:spPr>
        <a:xfrm>
          <a:off x="18605500" y="100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25588</xdr:rowOff>
    </xdr:from>
    <xdr:ext cx="469744" cy="259045"/>
    <xdr:sp macro="" textlink="">
      <xdr:nvSpPr>
        <xdr:cNvPr id="827" name="テキスト ボックス 826"/>
        <xdr:cNvSpPr txBox="1"/>
      </xdr:nvSpPr>
      <xdr:spPr>
        <a:xfrm>
          <a:off x="18421428" y="1014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2" name="直線コネクタ 851"/>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3"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4" name="直線コネクタ 853"/>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5"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6" name="直線コネクタ 855"/>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147053</xdr:rowOff>
    </xdr:from>
    <xdr:to>
      <xdr:col>116</xdr:col>
      <xdr:colOff>63500</xdr:colOff>
      <xdr:row>75</xdr:row>
      <xdr:rowOff>91084</xdr:rowOff>
    </xdr:to>
    <xdr:cxnSp macro="">
      <xdr:nvCxnSpPr>
        <xdr:cNvPr id="857" name="直線コネクタ 856"/>
        <xdr:cNvCxnSpPr/>
      </xdr:nvCxnSpPr>
      <xdr:spPr>
        <a:xfrm flipV="1">
          <a:off x="21323300" y="12834353"/>
          <a:ext cx="838200" cy="1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8" name="繰出金平均値テキスト"/>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9" name="フローチャート: 判断 858"/>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90589</xdr:rowOff>
    </xdr:from>
    <xdr:to>
      <xdr:col>111</xdr:col>
      <xdr:colOff>177800</xdr:colOff>
      <xdr:row>75</xdr:row>
      <xdr:rowOff>91084</xdr:rowOff>
    </xdr:to>
    <xdr:cxnSp macro="">
      <xdr:nvCxnSpPr>
        <xdr:cNvPr id="860" name="直線コネクタ 859"/>
        <xdr:cNvCxnSpPr/>
      </xdr:nvCxnSpPr>
      <xdr:spPr>
        <a:xfrm>
          <a:off x="20434300" y="12949339"/>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1" name="フローチャート: 判断 860"/>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2" name="テキスト ボックス 861"/>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90589</xdr:rowOff>
    </xdr:from>
    <xdr:to>
      <xdr:col>107</xdr:col>
      <xdr:colOff>50800</xdr:colOff>
      <xdr:row>75</xdr:row>
      <xdr:rowOff>139891</xdr:rowOff>
    </xdr:to>
    <xdr:cxnSp macro="">
      <xdr:nvCxnSpPr>
        <xdr:cNvPr id="863" name="直線コネクタ 862"/>
        <xdr:cNvCxnSpPr/>
      </xdr:nvCxnSpPr>
      <xdr:spPr>
        <a:xfrm flipV="1">
          <a:off x="19545300" y="12949339"/>
          <a:ext cx="889000" cy="4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4" name="フローチャート: 判断 863"/>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5" name="テキスト ボックス 864"/>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139891</xdr:rowOff>
    </xdr:from>
    <xdr:to>
      <xdr:col>102</xdr:col>
      <xdr:colOff>114300</xdr:colOff>
      <xdr:row>76</xdr:row>
      <xdr:rowOff>8979</xdr:rowOff>
    </xdr:to>
    <xdr:cxnSp macro="">
      <xdr:nvCxnSpPr>
        <xdr:cNvPr id="866" name="直線コネクタ 865"/>
        <xdr:cNvCxnSpPr/>
      </xdr:nvCxnSpPr>
      <xdr:spPr>
        <a:xfrm flipV="1">
          <a:off x="18656300" y="12998641"/>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7" name="フローチャート: 判断 866"/>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8" name="テキスト ボックス 867"/>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9" name="フローチャート: 判断 868"/>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70" name="テキスト ボックス 869"/>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96253</xdr:rowOff>
    </xdr:from>
    <xdr:to>
      <xdr:col>116</xdr:col>
      <xdr:colOff>114300</xdr:colOff>
      <xdr:row>75</xdr:row>
      <xdr:rowOff>26403</xdr:rowOff>
    </xdr:to>
    <xdr:sp macro="" textlink="">
      <xdr:nvSpPr>
        <xdr:cNvPr id="876" name="楕円 875"/>
        <xdr:cNvSpPr/>
      </xdr:nvSpPr>
      <xdr:spPr>
        <a:xfrm>
          <a:off x="22110700" y="127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119130</xdr:rowOff>
    </xdr:from>
    <xdr:ext cx="534377" cy="259045"/>
    <xdr:sp macro="" textlink="">
      <xdr:nvSpPr>
        <xdr:cNvPr id="877" name="繰出金該当値テキスト"/>
        <xdr:cNvSpPr txBox="1"/>
      </xdr:nvSpPr>
      <xdr:spPr>
        <a:xfrm>
          <a:off x="22212300" y="12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40284</xdr:rowOff>
    </xdr:from>
    <xdr:to>
      <xdr:col>112</xdr:col>
      <xdr:colOff>38100</xdr:colOff>
      <xdr:row>75</xdr:row>
      <xdr:rowOff>141884</xdr:rowOff>
    </xdr:to>
    <xdr:sp macro="" textlink="">
      <xdr:nvSpPr>
        <xdr:cNvPr id="878" name="楕円 877"/>
        <xdr:cNvSpPr/>
      </xdr:nvSpPr>
      <xdr:spPr>
        <a:xfrm>
          <a:off x="21272500" y="12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158411</xdr:rowOff>
    </xdr:from>
    <xdr:ext cx="534377" cy="259045"/>
    <xdr:sp macro="" textlink="">
      <xdr:nvSpPr>
        <xdr:cNvPr id="879" name="テキスト ボックス 878"/>
        <xdr:cNvSpPr txBox="1"/>
      </xdr:nvSpPr>
      <xdr:spPr>
        <a:xfrm>
          <a:off x="21056111" y="126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39789</xdr:rowOff>
    </xdr:from>
    <xdr:to>
      <xdr:col>107</xdr:col>
      <xdr:colOff>101600</xdr:colOff>
      <xdr:row>75</xdr:row>
      <xdr:rowOff>141389</xdr:rowOff>
    </xdr:to>
    <xdr:sp macro="" textlink="">
      <xdr:nvSpPr>
        <xdr:cNvPr id="880" name="楕円 879"/>
        <xdr:cNvSpPr/>
      </xdr:nvSpPr>
      <xdr:spPr>
        <a:xfrm>
          <a:off x="20383500" y="128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157916</xdr:rowOff>
    </xdr:from>
    <xdr:ext cx="534377" cy="259045"/>
    <xdr:sp macro="" textlink="">
      <xdr:nvSpPr>
        <xdr:cNvPr id="881" name="テキスト ボックス 880"/>
        <xdr:cNvSpPr txBox="1"/>
      </xdr:nvSpPr>
      <xdr:spPr>
        <a:xfrm>
          <a:off x="20167111" y="126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89091</xdr:rowOff>
    </xdr:from>
    <xdr:to>
      <xdr:col>102</xdr:col>
      <xdr:colOff>165100</xdr:colOff>
      <xdr:row>76</xdr:row>
      <xdr:rowOff>19241</xdr:rowOff>
    </xdr:to>
    <xdr:sp macro="" textlink="">
      <xdr:nvSpPr>
        <xdr:cNvPr id="882" name="楕円 881"/>
        <xdr:cNvSpPr/>
      </xdr:nvSpPr>
      <xdr:spPr>
        <a:xfrm>
          <a:off x="19494500" y="129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10368</xdr:rowOff>
    </xdr:from>
    <xdr:ext cx="534377" cy="259045"/>
    <xdr:sp macro="" textlink="">
      <xdr:nvSpPr>
        <xdr:cNvPr id="883" name="テキスト ボックス 882"/>
        <xdr:cNvSpPr txBox="1"/>
      </xdr:nvSpPr>
      <xdr:spPr>
        <a:xfrm>
          <a:off x="19278111" y="130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129629</xdr:rowOff>
    </xdr:from>
    <xdr:to>
      <xdr:col>98</xdr:col>
      <xdr:colOff>38100</xdr:colOff>
      <xdr:row>76</xdr:row>
      <xdr:rowOff>59779</xdr:rowOff>
    </xdr:to>
    <xdr:sp macro="" textlink="">
      <xdr:nvSpPr>
        <xdr:cNvPr id="884" name="楕円 883"/>
        <xdr:cNvSpPr/>
      </xdr:nvSpPr>
      <xdr:spPr>
        <a:xfrm>
          <a:off x="18605500" y="129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50906</xdr:rowOff>
    </xdr:from>
    <xdr:ext cx="534377" cy="259045"/>
    <xdr:sp macro="" textlink="">
      <xdr:nvSpPr>
        <xdr:cNvPr id="885" name="テキスト ボックス 884"/>
        <xdr:cNvSpPr txBox="1"/>
      </xdr:nvSpPr>
      <xdr:spPr>
        <a:xfrm>
          <a:off x="18389111" y="1308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464,144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主な構成項目である扶助費は，新型コロナウイルス感染症対策などによる給付金が減少したものの，障がい福祉サービス事業費の増加などにより，住民一人当たり</a:t>
          </a:r>
          <a:r>
            <a:rPr kumimoji="1" lang="en-US" altLang="ja-JP" sz="1300">
              <a:latin typeface="ＭＳ Ｐゴシック" panose="020B0600070205080204" pitchFamily="50" charset="-128"/>
              <a:ea typeface="ＭＳ Ｐゴシック" panose="020B0600070205080204" pitchFamily="50" charset="-128"/>
            </a:rPr>
            <a:t>124,603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人件費は，投資的経費の増に伴う事業費支弁に係る職員人件費の増による減などにより，住民一人当たり</a:t>
          </a:r>
          <a:r>
            <a:rPr kumimoji="1" lang="en-US" altLang="ja-JP" sz="1300">
              <a:latin typeface="ＭＳ Ｐゴシック" panose="020B0600070205080204" pitchFamily="50" charset="-128"/>
              <a:ea typeface="ＭＳ Ｐゴシック" panose="020B0600070205080204" pitchFamily="50" charset="-128"/>
            </a:rPr>
            <a:t>57,108</a:t>
          </a:r>
          <a:r>
            <a:rPr kumimoji="1" lang="ja-JP" altLang="en-US" sz="1300">
              <a:latin typeface="ＭＳ Ｐゴシック" panose="020B0600070205080204" pitchFamily="50" charset="-128"/>
              <a:ea typeface="ＭＳ Ｐゴシック" panose="020B0600070205080204" pitchFamily="50" charset="-128"/>
            </a:rPr>
            <a:t>円となっているものの，平成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また，普通建設事業費は，ごみ処理施設建設費や義務教育学校整備費の増加などにより，住民一人当たり</a:t>
          </a:r>
          <a:r>
            <a:rPr kumimoji="1" lang="en-US" altLang="ja-JP" sz="1300">
              <a:latin typeface="ＭＳ Ｐゴシック" panose="020B0600070205080204" pitchFamily="50" charset="-128"/>
              <a:ea typeface="ＭＳ Ｐゴシック" panose="020B0600070205080204" pitchFamily="50" charset="-128"/>
            </a:rPr>
            <a:t>86,698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460,684
450,948
517.72
222,295,714
213,823,764
4,521,690
108,118,463
143,650,490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122174</xdr:rowOff>
    </xdr:from>
    <xdr:to>
      <xdr:col>24</xdr:col>
      <xdr:colOff>63500</xdr:colOff>
      <xdr:row>36</xdr:row>
      <xdr:rowOff>129032</xdr:rowOff>
    </xdr:to>
    <xdr:cxnSp macro="">
      <xdr:nvCxnSpPr>
        <xdr:cNvPr id="61" name="直線コネクタ 60"/>
        <xdr:cNvCxnSpPr/>
      </xdr:nvCxnSpPr>
      <xdr:spPr>
        <a:xfrm>
          <a:off x="3797300" y="62943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122174</xdr:rowOff>
    </xdr:from>
    <xdr:to>
      <xdr:col>19</xdr:col>
      <xdr:colOff>177800</xdr:colOff>
      <xdr:row>36</xdr:row>
      <xdr:rowOff>164846</xdr:rowOff>
    </xdr:to>
    <xdr:cxnSp macro="">
      <xdr:nvCxnSpPr>
        <xdr:cNvPr id="64" name="直線コネクタ 63"/>
        <xdr:cNvCxnSpPr/>
      </xdr:nvCxnSpPr>
      <xdr:spPr>
        <a:xfrm flipV="1">
          <a:off x="2908300" y="629437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99314</xdr:rowOff>
    </xdr:from>
    <xdr:to>
      <xdr:col>15</xdr:col>
      <xdr:colOff>50800</xdr:colOff>
      <xdr:row>36</xdr:row>
      <xdr:rowOff>164846</xdr:rowOff>
    </xdr:to>
    <xdr:cxnSp macro="">
      <xdr:nvCxnSpPr>
        <xdr:cNvPr id="67" name="直線コネクタ 66"/>
        <xdr:cNvCxnSpPr/>
      </xdr:nvCxnSpPr>
      <xdr:spPr>
        <a:xfrm>
          <a:off x="2019300" y="6271514"/>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69596</xdr:rowOff>
    </xdr:from>
    <xdr:to>
      <xdr:col>10</xdr:col>
      <xdr:colOff>114300</xdr:colOff>
      <xdr:row>36</xdr:row>
      <xdr:rowOff>99314</xdr:rowOff>
    </xdr:to>
    <xdr:cxnSp macro="">
      <xdr:nvCxnSpPr>
        <xdr:cNvPr id="70" name="直線コネクタ 69"/>
        <xdr:cNvCxnSpPr/>
      </xdr:nvCxnSpPr>
      <xdr:spPr>
        <a:xfrm>
          <a:off x="1130300" y="62417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78232</xdr:rowOff>
    </xdr:from>
    <xdr:to>
      <xdr:col>24</xdr:col>
      <xdr:colOff>114300</xdr:colOff>
      <xdr:row>37</xdr:row>
      <xdr:rowOff>8382</xdr:rowOff>
    </xdr:to>
    <xdr:sp macro="" textlink="">
      <xdr:nvSpPr>
        <xdr:cNvPr id="80" name="楕円 79"/>
        <xdr:cNvSpPr/>
      </xdr:nvSpPr>
      <xdr:spPr>
        <a:xfrm>
          <a:off x="4584700" y="62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56659</xdr:rowOff>
    </xdr:from>
    <xdr:ext cx="469744" cy="259045"/>
    <xdr:sp macro="" textlink="">
      <xdr:nvSpPr>
        <xdr:cNvPr id="81" name="議会費該当値テキスト"/>
        <xdr:cNvSpPr txBox="1"/>
      </xdr:nvSpPr>
      <xdr:spPr>
        <a:xfrm>
          <a:off x="4686300"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71374</xdr:rowOff>
    </xdr:from>
    <xdr:to>
      <xdr:col>20</xdr:col>
      <xdr:colOff>38100</xdr:colOff>
      <xdr:row>37</xdr:row>
      <xdr:rowOff>1524</xdr:rowOff>
    </xdr:to>
    <xdr:sp macro="" textlink="">
      <xdr:nvSpPr>
        <xdr:cNvPr id="82" name="楕円 81"/>
        <xdr:cNvSpPr/>
      </xdr:nvSpPr>
      <xdr:spPr>
        <a:xfrm>
          <a:off x="37465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164101</xdr:rowOff>
    </xdr:from>
    <xdr:ext cx="469744" cy="259045"/>
    <xdr:sp macro="" textlink="">
      <xdr:nvSpPr>
        <xdr:cNvPr id="83" name="テキスト ボックス 82"/>
        <xdr:cNvSpPr txBox="1"/>
      </xdr:nvSpPr>
      <xdr:spPr>
        <a:xfrm>
          <a:off x="3562428"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114046</xdr:rowOff>
    </xdr:from>
    <xdr:to>
      <xdr:col>15</xdr:col>
      <xdr:colOff>101600</xdr:colOff>
      <xdr:row>37</xdr:row>
      <xdr:rowOff>44196</xdr:rowOff>
    </xdr:to>
    <xdr:sp macro="" textlink="">
      <xdr:nvSpPr>
        <xdr:cNvPr id="84" name="楕円 83"/>
        <xdr:cNvSpPr/>
      </xdr:nvSpPr>
      <xdr:spPr>
        <a:xfrm>
          <a:off x="2857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35323</xdr:rowOff>
    </xdr:from>
    <xdr:ext cx="469744" cy="259045"/>
    <xdr:sp macro="" textlink="">
      <xdr:nvSpPr>
        <xdr:cNvPr id="85" name="テキスト ボックス 84"/>
        <xdr:cNvSpPr txBox="1"/>
      </xdr:nvSpPr>
      <xdr:spPr>
        <a:xfrm>
          <a:off x="2673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48514</xdr:rowOff>
    </xdr:from>
    <xdr:to>
      <xdr:col>10</xdr:col>
      <xdr:colOff>165100</xdr:colOff>
      <xdr:row>36</xdr:row>
      <xdr:rowOff>150114</xdr:rowOff>
    </xdr:to>
    <xdr:sp macro="" textlink="">
      <xdr:nvSpPr>
        <xdr:cNvPr id="86" name="楕円 85"/>
        <xdr:cNvSpPr/>
      </xdr:nvSpPr>
      <xdr:spPr>
        <a:xfrm>
          <a:off x="1968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141241</xdr:rowOff>
    </xdr:from>
    <xdr:ext cx="469744" cy="259045"/>
    <xdr:sp macro="" textlink="">
      <xdr:nvSpPr>
        <xdr:cNvPr id="87" name="テキスト ボックス 86"/>
        <xdr:cNvSpPr txBox="1"/>
      </xdr:nvSpPr>
      <xdr:spPr>
        <a:xfrm>
          <a:off x="1784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18796</xdr:rowOff>
    </xdr:from>
    <xdr:to>
      <xdr:col>6</xdr:col>
      <xdr:colOff>38100</xdr:colOff>
      <xdr:row>36</xdr:row>
      <xdr:rowOff>120396</xdr:rowOff>
    </xdr:to>
    <xdr:sp macro="" textlink="">
      <xdr:nvSpPr>
        <xdr:cNvPr id="88" name="楕円 87"/>
        <xdr:cNvSpPr/>
      </xdr:nvSpPr>
      <xdr:spPr>
        <a:xfrm>
          <a:off x="1079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111523</xdr:rowOff>
    </xdr:from>
    <xdr:ext cx="469744" cy="259045"/>
    <xdr:sp macro="" textlink="">
      <xdr:nvSpPr>
        <xdr:cNvPr id="89" name="テキスト ボックス 88"/>
        <xdr:cNvSpPr txBox="1"/>
      </xdr:nvSpPr>
      <xdr:spPr>
        <a:xfrm>
          <a:off x="895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110124</xdr:rowOff>
    </xdr:from>
    <xdr:to>
      <xdr:col>24</xdr:col>
      <xdr:colOff>63500</xdr:colOff>
      <xdr:row>56</xdr:row>
      <xdr:rowOff>121967</xdr:rowOff>
    </xdr:to>
    <xdr:cxnSp macro="">
      <xdr:nvCxnSpPr>
        <xdr:cNvPr id="120" name="直線コネクタ 119"/>
        <xdr:cNvCxnSpPr/>
      </xdr:nvCxnSpPr>
      <xdr:spPr>
        <a:xfrm>
          <a:off x="3797300" y="9711324"/>
          <a:ext cx="838200" cy="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51711</xdr:rowOff>
    </xdr:from>
    <xdr:to>
      <xdr:col>19</xdr:col>
      <xdr:colOff>177800</xdr:colOff>
      <xdr:row>56</xdr:row>
      <xdr:rowOff>110124</xdr:rowOff>
    </xdr:to>
    <xdr:cxnSp macro="">
      <xdr:nvCxnSpPr>
        <xdr:cNvPr id="123" name="直線コネクタ 122"/>
        <xdr:cNvCxnSpPr/>
      </xdr:nvCxnSpPr>
      <xdr:spPr>
        <a:xfrm>
          <a:off x="2908300" y="8795661"/>
          <a:ext cx="889000" cy="91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51711</xdr:rowOff>
    </xdr:from>
    <xdr:to>
      <xdr:col>15</xdr:col>
      <xdr:colOff>50800</xdr:colOff>
      <xdr:row>57</xdr:row>
      <xdr:rowOff>129315</xdr:rowOff>
    </xdr:to>
    <xdr:cxnSp macro="">
      <xdr:nvCxnSpPr>
        <xdr:cNvPr id="126" name="直線コネクタ 125"/>
        <xdr:cNvCxnSpPr/>
      </xdr:nvCxnSpPr>
      <xdr:spPr>
        <a:xfrm flipV="1">
          <a:off x="2019300" y="8795661"/>
          <a:ext cx="889000" cy="110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129315</xdr:rowOff>
    </xdr:from>
    <xdr:to>
      <xdr:col>10</xdr:col>
      <xdr:colOff>114300</xdr:colOff>
      <xdr:row>57</xdr:row>
      <xdr:rowOff>137578</xdr:rowOff>
    </xdr:to>
    <xdr:cxnSp macro="">
      <xdr:nvCxnSpPr>
        <xdr:cNvPr id="129" name="直線コネクタ 128"/>
        <xdr:cNvCxnSpPr/>
      </xdr:nvCxnSpPr>
      <xdr:spPr>
        <a:xfrm flipV="1">
          <a:off x="1130300" y="9901965"/>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71167</xdr:rowOff>
    </xdr:from>
    <xdr:to>
      <xdr:col>24</xdr:col>
      <xdr:colOff>114300</xdr:colOff>
      <xdr:row>57</xdr:row>
      <xdr:rowOff>1317</xdr:rowOff>
    </xdr:to>
    <xdr:sp macro="" textlink="">
      <xdr:nvSpPr>
        <xdr:cNvPr id="139" name="楕円 138"/>
        <xdr:cNvSpPr/>
      </xdr:nvSpPr>
      <xdr:spPr>
        <a:xfrm>
          <a:off x="4584700" y="96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94044</xdr:rowOff>
    </xdr:from>
    <xdr:ext cx="534377" cy="259045"/>
    <xdr:sp macro="" textlink="">
      <xdr:nvSpPr>
        <xdr:cNvPr id="140" name="総務費該当値テキスト"/>
        <xdr:cNvSpPr txBox="1"/>
      </xdr:nvSpPr>
      <xdr:spPr>
        <a:xfrm>
          <a:off x="4686300" y="95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59324</xdr:rowOff>
    </xdr:from>
    <xdr:to>
      <xdr:col>20</xdr:col>
      <xdr:colOff>38100</xdr:colOff>
      <xdr:row>56</xdr:row>
      <xdr:rowOff>160924</xdr:rowOff>
    </xdr:to>
    <xdr:sp macro="" textlink="">
      <xdr:nvSpPr>
        <xdr:cNvPr id="141" name="楕円 140"/>
        <xdr:cNvSpPr/>
      </xdr:nvSpPr>
      <xdr:spPr>
        <a:xfrm>
          <a:off x="3746500" y="966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6001</xdr:rowOff>
    </xdr:from>
    <xdr:ext cx="534377" cy="259045"/>
    <xdr:sp macro="" textlink="">
      <xdr:nvSpPr>
        <xdr:cNvPr id="142" name="テキスト ボックス 141"/>
        <xdr:cNvSpPr txBox="1"/>
      </xdr:nvSpPr>
      <xdr:spPr>
        <a:xfrm>
          <a:off x="3530111" y="943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911</xdr:rowOff>
    </xdr:from>
    <xdr:to>
      <xdr:col>15</xdr:col>
      <xdr:colOff>101600</xdr:colOff>
      <xdr:row>51</xdr:row>
      <xdr:rowOff>102511</xdr:rowOff>
    </xdr:to>
    <xdr:sp macro="" textlink="">
      <xdr:nvSpPr>
        <xdr:cNvPr id="143" name="楕円 142"/>
        <xdr:cNvSpPr/>
      </xdr:nvSpPr>
      <xdr:spPr>
        <a:xfrm>
          <a:off x="2857500" y="874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93638</xdr:rowOff>
    </xdr:from>
    <xdr:ext cx="599010" cy="259045"/>
    <xdr:sp macro="" textlink="">
      <xdr:nvSpPr>
        <xdr:cNvPr id="144" name="テキスト ボックス 143"/>
        <xdr:cNvSpPr txBox="1"/>
      </xdr:nvSpPr>
      <xdr:spPr>
        <a:xfrm>
          <a:off x="2608795" y="88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78515</xdr:rowOff>
    </xdr:from>
    <xdr:to>
      <xdr:col>10</xdr:col>
      <xdr:colOff>165100</xdr:colOff>
      <xdr:row>58</xdr:row>
      <xdr:rowOff>8665</xdr:rowOff>
    </xdr:to>
    <xdr:sp macro="" textlink="">
      <xdr:nvSpPr>
        <xdr:cNvPr id="145" name="楕円 144"/>
        <xdr:cNvSpPr/>
      </xdr:nvSpPr>
      <xdr:spPr>
        <a:xfrm>
          <a:off x="1968500" y="98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171242</xdr:rowOff>
    </xdr:from>
    <xdr:ext cx="534377" cy="259045"/>
    <xdr:sp macro="" textlink="">
      <xdr:nvSpPr>
        <xdr:cNvPr id="146" name="テキスト ボックス 145"/>
        <xdr:cNvSpPr txBox="1"/>
      </xdr:nvSpPr>
      <xdr:spPr>
        <a:xfrm>
          <a:off x="1752111" y="99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86778</xdr:rowOff>
    </xdr:from>
    <xdr:to>
      <xdr:col>6</xdr:col>
      <xdr:colOff>38100</xdr:colOff>
      <xdr:row>58</xdr:row>
      <xdr:rowOff>16928</xdr:rowOff>
    </xdr:to>
    <xdr:sp macro="" textlink="">
      <xdr:nvSpPr>
        <xdr:cNvPr id="147" name="楕円 146"/>
        <xdr:cNvSpPr/>
      </xdr:nvSpPr>
      <xdr:spPr>
        <a:xfrm>
          <a:off x="1079500" y="98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8055</xdr:rowOff>
    </xdr:from>
    <xdr:ext cx="534377" cy="259045"/>
    <xdr:sp macro="" textlink="">
      <xdr:nvSpPr>
        <xdr:cNvPr id="148" name="テキスト ボックス 147"/>
        <xdr:cNvSpPr txBox="1"/>
      </xdr:nvSpPr>
      <xdr:spPr>
        <a:xfrm>
          <a:off x="863111" y="995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78023</xdr:rowOff>
    </xdr:from>
    <xdr:to>
      <xdr:col>24</xdr:col>
      <xdr:colOff>63500</xdr:colOff>
      <xdr:row>77</xdr:row>
      <xdr:rowOff>14957</xdr:rowOff>
    </xdr:to>
    <xdr:cxnSp macro="">
      <xdr:nvCxnSpPr>
        <xdr:cNvPr id="176" name="直線コネクタ 175"/>
        <xdr:cNvCxnSpPr/>
      </xdr:nvCxnSpPr>
      <xdr:spPr>
        <a:xfrm>
          <a:off x="3797300" y="13108223"/>
          <a:ext cx="838200" cy="10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78023</xdr:rowOff>
    </xdr:from>
    <xdr:to>
      <xdr:col>19</xdr:col>
      <xdr:colOff>177800</xdr:colOff>
      <xdr:row>77</xdr:row>
      <xdr:rowOff>165458</xdr:rowOff>
    </xdr:to>
    <xdr:cxnSp macro="">
      <xdr:nvCxnSpPr>
        <xdr:cNvPr id="179" name="直線コネクタ 178"/>
        <xdr:cNvCxnSpPr/>
      </xdr:nvCxnSpPr>
      <xdr:spPr>
        <a:xfrm flipV="1">
          <a:off x="2908300" y="13108223"/>
          <a:ext cx="889000" cy="25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165458</xdr:rowOff>
    </xdr:from>
    <xdr:to>
      <xdr:col>15</xdr:col>
      <xdr:colOff>50800</xdr:colOff>
      <xdr:row>78</xdr:row>
      <xdr:rowOff>67453</xdr:rowOff>
    </xdr:to>
    <xdr:cxnSp macro="">
      <xdr:nvCxnSpPr>
        <xdr:cNvPr id="182" name="直線コネクタ 181"/>
        <xdr:cNvCxnSpPr/>
      </xdr:nvCxnSpPr>
      <xdr:spPr>
        <a:xfrm flipV="1">
          <a:off x="2019300" y="13367108"/>
          <a:ext cx="8890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67453</xdr:rowOff>
    </xdr:from>
    <xdr:to>
      <xdr:col>10</xdr:col>
      <xdr:colOff>114300</xdr:colOff>
      <xdr:row>78</xdr:row>
      <xdr:rowOff>120590</xdr:rowOff>
    </xdr:to>
    <xdr:cxnSp macro="">
      <xdr:nvCxnSpPr>
        <xdr:cNvPr id="185" name="直線コネクタ 184"/>
        <xdr:cNvCxnSpPr/>
      </xdr:nvCxnSpPr>
      <xdr:spPr>
        <a:xfrm flipV="1">
          <a:off x="1130300" y="13440553"/>
          <a:ext cx="889000" cy="5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135607</xdr:rowOff>
    </xdr:from>
    <xdr:to>
      <xdr:col>24</xdr:col>
      <xdr:colOff>114300</xdr:colOff>
      <xdr:row>77</xdr:row>
      <xdr:rowOff>65757</xdr:rowOff>
    </xdr:to>
    <xdr:sp macro="" textlink="">
      <xdr:nvSpPr>
        <xdr:cNvPr id="195" name="楕円 194"/>
        <xdr:cNvSpPr/>
      </xdr:nvSpPr>
      <xdr:spPr>
        <a:xfrm>
          <a:off x="4584700" y="1316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114034</xdr:rowOff>
    </xdr:from>
    <xdr:ext cx="599010" cy="259045"/>
    <xdr:sp macro="" textlink="">
      <xdr:nvSpPr>
        <xdr:cNvPr id="196" name="民生費該当値テキスト"/>
        <xdr:cNvSpPr txBox="1"/>
      </xdr:nvSpPr>
      <xdr:spPr>
        <a:xfrm>
          <a:off x="4686300" y="1314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27223</xdr:rowOff>
    </xdr:from>
    <xdr:to>
      <xdr:col>20</xdr:col>
      <xdr:colOff>38100</xdr:colOff>
      <xdr:row>76</xdr:row>
      <xdr:rowOff>128823</xdr:rowOff>
    </xdr:to>
    <xdr:sp macro="" textlink="">
      <xdr:nvSpPr>
        <xdr:cNvPr id="197" name="楕円 196"/>
        <xdr:cNvSpPr/>
      </xdr:nvSpPr>
      <xdr:spPr>
        <a:xfrm>
          <a:off x="3746500" y="130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119950</xdr:rowOff>
    </xdr:from>
    <xdr:ext cx="599010" cy="259045"/>
    <xdr:sp macro="" textlink="">
      <xdr:nvSpPr>
        <xdr:cNvPr id="198" name="テキスト ボックス 197"/>
        <xdr:cNvSpPr txBox="1"/>
      </xdr:nvSpPr>
      <xdr:spPr>
        <a:xfrm>
          <a:off x="3497795" y="1315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114658</xdr:rowOff>
    </xdr:from>
    <xdr:to>
      <xdr:col>15</xdr:col>
      <xdr:colOff>101600</xdr:colOff>
      <xdr:row>78</xdr:row>
      <xdr:rowOff>44808</xdr:rowOff>
    </xdr:to>
    <xdr:sp macro="" textlink="">
      <xdr:nvSpPr>
        <xdr:cNvPr id="199" name="楕円 198"/>
        <xdr:cNvSpPr/>
      </xdr:nvSpPr>
      <xdr:spPr>
        <a:xfrm>
          <a:off x="2857500" y="133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35935</xdr:rowOff>
    </xdr:from>
    <xdr:ext cx="599010" cy="259045"/>
    <xdr:sp macro="" textlink="">
      <xdr:nvSpPr>
        <xdr:cNvPr id="200" name="テキスト ボックス 199"/>
        <xdr:cNvSpPr txBox="1"/>
      </xdr:nvSpPr>
      <xdr:spPr>
        <a:xfrm>
          <a:off x="2608795" y="1340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16653</xdr:rowOff>
    </xdr:from>
    <xdr:to>
      <xdr:col>10</xdr:col>
      <xdr:colOff>165100</xdr:colOff>
      <xdr:row>78</xdr:row>
      <xdr:rowOff>118253</xdr:rowOff>
    </xdr:to>
    <xdr:sp macro="" textlink="">
      <xdr:nvSpPr>
        <xdr:cNvPr id="201" name="楕円 200"/>
        <xdr:cNvSpPr/>
      </xdr:nvSpPr>
      <xdr:spPr>
        <a:xfrm>
          <a:off x="1968500" y="133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109380</xdr:rowOff>
    </xdr:from>
    <xdr:ext cx="599010" cy="259045"/>
    <xdr:sp macro="" textlink="">
      <xdr:nvSpPr>
        <xdr:cNvPr id="202" name="テキスト ボックス 201"/>
        <xdr:cNvSpPr txBox="1"/>
      </xdr:nvSpPr>
      <xdr:spPr>
        <a:xfrm>
          <a:off x="1719795" y="1348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69790</xdr:rowOff>
    </xdr:from>
    <xdr:to>
      <xdr:col>6</xdr:col>
      <xdr:colOff>38100</xdr:colOff>
      <xdr:row>78</xdr:row>
      <xdr:rowOff>171390</xdr:rowOff>
    </xdr:to>
    <xdr:sp macro="" textlink="">
      <xdr:nvSpPr>
        <xdr:cNvPr id="203" name="楕円 202"/>
        <xdr:cNvSpPr/>
      </xdr:nvSpPr>
      <xdr:spPr>
        <a:xfrm>
          <a:off x="1079500" y="134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162517</xdr:rowOff>
    </xdr:from>
    <xdr:ext cx="599010" cy="259045"/>
    <xdr:sp macro="" textlink="">
      <xdr:nvSpPr>
        <xdr:cNvPr id="204" name="テキスト ボックス 203"/>
        <xdr:cNvSpPr txBox="1"/>
      </xdr:nvSpPr>
      <xdr:spPr>
        <a:xfrm>
          <a:off x="830795" y="1353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135745</xdr:rowOff>
    </xdr:from>
    <xdr:to>
      <xdr:col>24</xdr:col>
      <xdr:colOff>63500</xdr:colOff>
      <xdr:row>95</xdr:row>
      <xdr:rowOff>108383</xdr:rowOff>
    </xdr:to>
    <xdr:cxnSp macro="">
      <xdr:nvCxnSpPr>
        <xdr:cNvPr id="232" name="直線コネクタ 231"/>
        <xdr:cNvCxnSpPr/>
      </xdr:nvCxnSpPr>
      <xdr:spPr>
        <a:xfrm flipV="1">
          <a:off x="3797300" y="15737695"/>
          <a:ext cx="838200" cy="6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97617</xdr:rowOff>
    </xdr:from>
    <xdr:ext cx="534377" cy="259045"/>
    <xdr:sp macro="" textlink="">
      <xdr:nvSpPr>
        <xdr:cNvPr id="233" name="衛生費平均値テキスト"/>
        <xdr:cNvSpPr txBox="1"/>
      </xdr:nvSpPr>
      <xdr:spPr>
        <a:xfrm>
          <a:off x="4686300" y="16213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108383</xdr:rowOff>
    </xdr:from>
    <xdr:to>
      <xdr:col>19</xdr:col>
      <xdr:colOff>177800</xdr:colOff>
      <xdr:row>97</xdr:row>
      <xdr:rowOff>70296</xdr:rowOff>
    </xdr:to>
    <xdr:cxnSp macro="">
      <xdr:nvCxnSpPr>
        <xdr:cNvPr id="235" name="直線コネクタ 234"/>
        <xdr:cNvCxnSpPr/>
      </xdr:nvCxnSpPr>
      <xdr:spPr>
        <a:xfrm flipV="1">
          <a:off x="2908300" y="16396133"/>
          <a:ext cx="889000" cy="30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7" name="テキスト ボックス 236"/>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70296</xdr:rowOff>
    </xdr:from>
    <xdr:to>
      <xdr:col>15</xdr:col>
      <xdr:colOff>50800</xdr:colOff>
      <xdr:row>97</xdr:row>
      <xdr:rowOff>124978</xdr:rowOff>
    </xdr:to>
    <xdr:cxnSp macro="">
      <xdr:nvCxnSpPr>
        <xdr:cNvPr id="238" name="直線コネクタ 237"/>
        <xdr:cNvCxnSpPr/>
      </xdr:nvCxnSpPr>
      <xdr:spPr>
        <a:xfrm flipV="1">
          <a:off x="2019300" y="16700946"/>
          <a:ext cx="8890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0" name="テキスト ボックス 239"/>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112657</xdr:rowOff>
    </xdr:from>
    <xdr:to>
      <xdr:col>10</xdr:col>
      <xdr:colOff>114300</xdr:colOff>
      <xdr:row>97</xdr:row>
      <xdr:rowOff>124978</xdr:rowOff>
    </xdr:to>
    <xdr:cxnSp macro="">
      <xdr:nvCxnSpPr>
        <xdr:cNvPr id="241" name="直線コネクタ 240"/>
        <xdr:cNvCxnSpPr/>
      </xdr:nvCxnSpPr>
      <xdr:spPr>
        <a:xfrm>
          <a:off x="1130300" y="16743307"/>
          <a:ext cx="8890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2" name="フローチャート: 判断 241"/>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3" name="テキスト ボックス 242"/>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4" name="フローチャート: 判断 243"/>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5" name="テキスト ボックス 244"/>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84945</xdr:rowOff>
    </xdr:from>
    <xdr:to>
      <xdr:col>24</xdr:col>
      <xdr:colOff>114300</xdr:colOff>
      <xdr:row>92</xdr:row>
      <xdr:rowOff>15095</xdr:rowOff>
    </xdr:to>
    <xdr:sp macro="" textlink="">
      <xdr:nvSpPr>
        <xdr:cNvPr id="251" name="楕円 250"/>
        <xdr:cNvSpPr/>
      </xdr:nvSpPr>
      <xdr:spPr>
        <a:xfrm>
          <a:off x="4584700" y="1568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107822</xdr:rowOff>
    </xdr:from>
    <xdr:ext cx="534377" cy="259045"/>
    <xdr:sp macro="" textlink="">
      <xdr:nvSpPr>
        <xdr:cNvPr id="252" name="衛生費該当値テキスト"/>
        <xdr:cNvSpPr txBox="1"/>
      </xdr:nvSpPr>
      <xdr:spPr>
        <a:xfrm>
          <a:off x="4686300" y="1553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57583</xdr:rowOff>
    </xdr:from>
    <xdr:to>
      <xdr:col>20</xdr:col>
      <xdr:colOff>38100</xdr:colOff>
      <xdr:row>95</xdr:row>
      <xdr:rowOff>159183</xdr:rowOff>
    </xdr:to>
    <xdr:sp macro="" textlink="">
      <xdr:nvSpPr>
        <xdr:cNvPr id="253" name="楕円 252"/>
        <xdr:cNvSpPr/>
      </xdr:nvSpPr>
      <xdr:spPr>
        <a:xfrm>
          <a:off x="3746500" y="163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150310</xdr:rowOff>
    </xdr:from>
    <xdr:ext cx="534377" cy="259045"/>
    <xdr:sp macro="" textlink="">
      <xdr:nvSpPr>
        <xdr:cNvPr id="254" name="テキスト ボックス 253"/>
        <xdr:cNvSpPr txBox="1"/>
      </xdr:nvSpPr>
      <xdr:spPr>
        <a:xfrm>
          <a:off x="3530111" y="164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19496</xdr:rowOff>
    </xdr:from>
    <xdr:to>
      <xdr:col>15</xdr:col>
      <xdr:colOff>101600</xdr:colOff>
      <xdr:row>97</xdr:row>
      <xdr:rowOff>121096</xdr:rowOff>
    </xdr:to>
    <xdr:sp macro="" textlink="">
      <xdr:nvSpPr>
        <xdr:cNvPr id="255" name="楕円 254"/>
        <xdr:cNvSpPr/>
      </xdr:nvSpPr>
      <xdr:spPr>
        <a:xfrm>
          <a:off x="2857500" y="166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112223</xdr:rowOff>
    </xdr:from>
    <xdr:ext cx="534377" cy="259045"/>
    <xdr:sp macro="" textlink="">
      <xdr:nvSpPr>
        <xdr:cNvPr id="256" name="テキスト ボックス 255"/>
        <xdr:cNvSpPr txBox="1"/>
      </xdr:nvSpPr>
      <xdr:spPr>
        <a:xfrm>
          <a:off x="2641111" y="167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74178</xdr:rowOff>
    </xdr:from>
    <xdr:to>
      <xdr:col>10</xdr:col>
      <xdr:colOff>165100</xdr:colOff>
      <xdr:row>98</xdr:row>
      <xdr:rowOff>4328</xdr:rowOff>
    </xdr:to>
    <xdr:sp macro="" textlink="">
      <xdr:nvSpPr>
        <xdr:cNvPr id="257" name="楕円 256"/>
        <xdr:cNvSpPr/>
      </xdr:nvSpPr>
      <xdr:spPr>
        <a:xfrm>
          <a:off x="1968500" y="167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166905</xdr:rowOff>
    </xdr:from>
    <xdr:ext cx="534377" cy="259045"/>
    <xdr:sp macro="" textlink="">
      <xdr:nvSpPr>
        <xdr:cNvPr id="258" name="テキスト ボックス 257"/>
        <xdr:cNvSpPr txBox="1"/>
      </xdr:nvSpPr>
      <xdr:spPr>
        <a:xfrm>
          <a:off x="1752111" y="167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61857</xdr:rowOff>
    </xdr:from>
    <xdr:to>
      <xdr:col>6</xdr:col>
      <xdr:colOff>38100</xdr:colOff>
      <xdr:row>97</xdr:row>
      <xdr:rowOff>163457</xdr:rowOff>
    </xdr:to>
    <xdr:sp macro="" textlink="">
      <xdr:nvSpPr>
        <xdr:cNvPr id="259" name="楕円 258"/>
        <xdr:cNvSpPr/>
      </xdr:nvSpPr>
      <xdr:spPr>
        <a:xfrm>
          <a:off x="1079500" y="1669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154584</xdr:rowOff>
    </xdr:from>
    <xdr:ext cx="534377" cy="259045"/>
    <xdr:sp macro="" textlink="">
      <xdr:nvSpPr>
        <xdr:cNvPr id="260" name="テキスト ボックス 259"/>
        <xdr:cNvSpPr txBox="1"/>
      </xdr:nvSpPr>
      <xdr:spPr>
        <a:xfrm>
          <a:off x="863111" y="167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109982</xdr:rowOff>
    </xdr:from>
    <xdr:to>
      <xdr:col>55</xdr:col>
      <xdr:colOff>0</xdr:colOff>
      <xdr:row>35</xdr:row>
      <xdr:rowOff>4826</xdr:rowOff>
    </xdr:to>
    <xdr:cxnSp macro="">
      <xdr:nvCxnSpPr>
        <xdr:cNvPr id="287" name="直線コネクタ 286"/>
        <xdr:cNvCxnSpPr/>
      </xdr:nvCxnSpPr>
      <xdr:spPr>
        <a:xfrm flipV="1">
          <a:off x="9639300" y="593928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88" name="労働費平均値テキスト"/>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153873</xdr:rowOff>
    </xdr:from>
    <xdr:to>
      <xdr:col>50</xdr:col>
      <xdr:colOff>114300</xdr:colOff>
      <xdr:row>35</xdr:row>
      <xdr:rowOff>4826</xdr:rowOff>
    </xdr:to>
    <xdr:cxnSp macro="">
      <xdr:nvCxnSpPr>
        <xdr:cNvPr id="290" name="直線コネクタ 289"/>
        <xdr:cNvCxnSpPr/>
      </xdr:nvCxnSpPr>
      <xdr:spPr>
        <a:xfrm>
          <a:off x="8750300" y="598317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2" name="テキスト ボックス 291"/>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153873</xdr:rowOff>
    </xdr:from>
    <xdr:to>
      <xdr:col>45</xdr:col>
      <xdr:colOff>177800</xdr:colOff>
      <xdr:row>35</xdr:row>
      <xdr:rowOff>5283</xdr:rowOff>
    </xdr:to>
    <xdr:cxnSp macro="">
      <xdr:nvCxnSpPr>
        <xdr:cNvPr id="293" name="直線コネクタ 292"/>
        <xdr:cNvCxnSpPr/>
      </xdr:nvCxnSpPr>
      <xdr:spPr>
        <a:xfrm flipV="1">
          <a:off x="7861300" y="59831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5" name="テキスト ボックス 294"/>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148844</xdr:rowOff>
    </xdr:from>
    <xdr:to>
      <xdr:col>41</xdr:col>
      <xdr:colOff>50800</xdr:colOff>
      <xdr:row>35</xdr:row>
      <xdr:rowOff>5283</xdr:rowOff>
    </xdr:to>
    <xdr:cxnSp macro="">
      <xdr:nvCxnSpPr>
        <xdr:cNvPr id="296" name="直線コネクタ 295"/>
        <xdr:cNvCxnSpPr/>
      </xdr:nvCxnSpPr>
      <xdr:spPr>
        <a:xfrm>
          <a:off x="6972300" y="5978144"/>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7" name="フローチャート: 判断 296"/>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298" name="テキスト ボックス 297"/>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9" name="フローチャート: 判断 298"/>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0" name="テキスト ボックス 299"/>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59182</xdr:rowOff>
    </xdr:from>
    <xdr:to>
      <xdr:col>55</xdr:col>
      <xdr:colOff>50800</xdr:colOff>
      <xdr:row>34</xdr:row>
      <xdr:rowOff>160782</xdr:rowOff>
    </xdr:to>
    <xdr:sp macro="" textlink="">
      <xdr:nvSpPr>
        <xdr:cNvPr id="306" name="楕円 305"/>
        <xdr:cNvSpPr/>
      </xdr:nvSpPr>
      <xdr:spPr>
        <a:xfrm>
          <a:off x="104267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82059</xdr:rowOff>
    </xdr:from>
    <xdr:ext cx="469744" cy="259045"/>
    <xdr:sp macro="" textlink="">
      <xdr:nvSpPr>
        <xdr:cNvPr id="307" name="労働費該当値テキスト"/>
        <xdr:cNvSpPr txBox="1"/>
      </xdr:nvSpPr>
      <xdr:spPr>
        <a:xfrm>
          <a:off x="10528300"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125476</xdr:rowOff>
    </xdr:from>
    <xdr:to>
      <xdr:col>50</xdr:col>
      <xdr:colOff>165100</xdr:colOff>
      <xdr:row>35</xdr:row>
      <xdr:rowOff>55626</xdr:rowOff>
    </xdr:to>
    <xdr:sp macro="" textlink="">
      <xdr:nvSpPr>
        <xdr:cNvPr id="308" name="楕円 307"/>
        <xdr:cNvSpPr/>
      </xdr:nvSpPr>
      <xdr:spPr>
        <a:xfrm>
          <a:off x="9588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72153</xdr:rowOff>
    </xdr:from>
    <xdr:ext cx="469744" cy="259045"/>
    <xdr:sp macro="" textlink="">
      <xdr:nvSpPr>
        <xdr:cNvPr id="309" name="テキスト ボックス 308"/>
        <xdr:cNvSpPr txBox="1"/>
      </xdr:nvSpPr>
      <xdr:spPr>
        <a:xfrm>
          <a:off x="9404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103073</xdr:rowOff>
    </xdr:from>
    <xdr:to>
      <xdr:col>46</xdr:col>
      <xdr:colOff>38100</xdr:colOff>
      <xdr:row>35</xdr:row>
      <xdr:rowOff>33223</xdr:rowOff>
    </xdr:to>
    <xdr:sp macro="" textlink="">
      <xdr:nvSpPr>
        <xdr:cNvPr id="310" name="楕円 309"/>
        <xdr:cNvSpPr/>
      </xdr:nvSpPr>
      <xdr:spPr>
        <a:xfrm>
          <a:off x="8699500" y="59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49750</xdr:rowOff>
    </xdr:from>
    <xdr:ext cx="469744" cy="259045"/>
    <xdr:sp macro="" textlink="">
      <xdr:nvSpPr>
        <xdr:cNvPr id="311" name="テキスト ボックス 310"/>
        <xdr:cNvSpPr txBox="1"/>
      </xdr:nvSpPr>
      <xdr:spPr>
        <a:xfrm>
          <a:off x="8515428" y="57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125933</xdr:rowOff>
    </xdr:from>
    <xdr:to>
      <xdr:col>41</xdr:col>
      <xdr:colOff>101600</xdr:colOff>
      <xdr:row>35</xdr:row>
      <xdr:rowOff>56083</xdr:rowOff>
    </xdr:to>
    <xdr:sp macro="" textlink="">
      <xdr:nvSpPr>
        <xdr:cNvPr id="312" name="楕円 311"/>
        <xdr:cNvSpPr/>
      </xdr:nvSpPr>
      <xdr:spPr>
        <a:xfrm>
          <a:off x="7810500" y="59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72610</xdr:rowOff>
    </xdr:from>
    <xdr:ext cx="469744" cy="259045"/>
    <xdr:sp macro="" textlink="">
      <xdr:nvSpPr>
        <xdr:cNvPr id="313" name="テキスト ボックス 312"/>
        <xdr:cNvSpPr txBox="1"/>
      </xdr:nvSpPr>
      <xdr:spPr>
        <a:xfrm>
          <a:off x="7626428" y="573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98044</xdr:rowOff>
    </xdr:from>
    <xdr:to>
      <xdr:col>36</xdr:col>
      <xdr:colOff>165100</xdr:colOff>
      <xdr:row>35</xdr:row>
      <xdr:rowOff>28194</xdr:rowOff>
    </xdr:to>
    <xdr:sp macro="" textlink="">
      <xdr:nvSpPr>
        <xdr:cNvPr id="314" name="楕円 313"/>
        <xdr:cNvSpPr/>
      </xdr:nvSpPr>
      <xdr:spPr>
        <a:xfrm>
          <a:off x="6921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44721</xdr:rowOff>
    </xdr:from>
    <xdr:ext cx="469744" cy="259045"/>
    <xdr:sp macro="" textlink="">
      <xdr:nvSpPr>
        <xdr:cNvPr id="315" name="テキスト ボックス 314"/>
        <xdr:cNvSpPr txBox="1"/>
      </xdr:nvSpPr>
      <xdr:spPr>
        <a:xfrm>
          <a:off x="6737428" y="570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79578</xdr:rowOff>
    </xdr:from>
    <xdr:to>
      <xdr:col>55</xdr:col>
      <xdr:colOff>0</xdr:colOff>
      <xdr:row>56</xdr:row>
      <xdr:rowOff>84493</xdr:rowOff>
    </xdr:to>
    <xdr:cxnSp macro="">
      <xdr:nvCxnSpPr>
        <xdr:cNvPr id="340" name="直線コネクタ 339"/>
        <xdr:cNvCxnSpPr/>
      </xdr:nvCxnSpPr>
      <xdr:spPr>
        <a:xfrm flipV="1">
          <a:off x="9639300" y="9680778"/>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1" name="農林水産業費平均値テキスト"/>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49003</xdr:rowOff>
    </xdr:from>
    <xdr:to>
      <xdr:col>50</xdr:col>
      <xdr:colOff>114300</xdr:colOff>
      <xdr:row>56</xdr:row>
      <xdr:rowOff>84493</xdr:rowOff>
    </xdr:to>
    <xdr:cxnSp macro="">
      <xdr:nvCxnSpPr>
        <xdr:cNvPr id="343" name="直線コネクタ 342"/>
        <xdr:cNvCxnSpPr/>
      </xdr:nvCxnSpPr>
      <xdr:spPr>
        <a:xfrm>
          <a:off x="8750300" y="9650203"/>
          <a:ext cx="889000" cy="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5" name="テキスト ボックス 344"/>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49003</xdr:rowOff>
    </xdr:from>
    <xdr:to>
      <xdr:col>45</xdr:col>
      <xdr:colOff>177800</xdr:colOff>
      <xdr:row>56</xdr:row>
      <xdr:rowOff>59519</xdr:rowOff>
    </xdr:to>
    <xdr:cxnSp macro="">
      <xdr:nvCxnSpPr>
        <xdr:cNvPr id="346" name="直線コネクタ 345"/>
        <xdr:cNvCxnSpPr/>
      </xdr:nvCxnSpPr>
      <xdr:spPr>
        <a:xfrm flipV="1">
          <a:off x="7861300" y="9650203"/>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48" name="テキスト ボックス 347"/>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59519</xdr:rowOff>
    </xdr:from>
    <xdr:to>
      <xdr:col>41</xdr:col>
      <xdr:colOff>50800</xdr:colOff>
      <xdr:row>56</xdr:row>
      <xdr:rowOff>110782</xdr:rowOff>
    </xdr:to>
    <xdr:cxnSp macro="">
      <xdr:nvCxnSpPr>
        <xdr:cNvPr id="349" name="直線コネクタ 348"/>
        <xdr:cNvCxnSpPr/>
      </xdr:nvCxnSpPr>
      <xdr:spPr>
        <a:xfrm flipV="1">
          <a:off x="6972300" y="9660719"/>
          <a:ext cx="889000" cy="5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0" name="フローチャート: 判断 349"/>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1" name="テキスト ボックス 350"/>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2" name="フローチャート: 判断 351"/>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3" name="テキスト ボックス 352"/>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28778</xdr:rowOff>
    </xdr:from>
    <xdr:to>
      <xdr:col>55</xdr:col>
      <xdr:colOff>50800</xdr:colOff>
      <xdr:row>56</xdr:row>
      <xdr:rowOff>130378</xdr:rowOff>
    </xdr:to>
    <xdr:sp macro="" textlink="">
      <xdr:nvSpPr>
        <xdr:cNvPr id="359" name="楕円 358"/>
        <xdr:cNvSpPr/>
      </xdr:nvSpPr>
      <xdr:spPr>
        <a:xfrm>
          <a:off x="10426700" y="9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7205</xdr:rowOff>
    </xdr:from>
    <xdr:ext cx="469744" cy="259045"/>
    <xdr:sp macro="" textlink="">
      <xdr:nvSpPr>
        <xdr:cNvPr id="360" name="農林水産業費該当値テキスト"/>
        <xdr:cNvSpPr txBox="1"/>
      </xdr:nvSpPr>
      <xdr:spPr>
        <a:xfrm>
          <a:off x="10528300" y="960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33693</xdr:rowOff>
    </xdr:from>
    <xdr:to>
      <xdr:col>50</xdr:col>
      <xdr:colOff>165100</xdr:colOff>
      <xdr:row>56</xdr:row>
      <xdr:rowOff>135293</xdr:rowOff>
    </xdr:to>
    <xdr:sp macro="" textlink="">
      <xdr:nvSpPr>
        <xdr:cNvPr id="361" name="楕円 360"/>
        <xdr:cNvSpPr/>
      </xdr:nvSpPr>
      <xdr:spPr>
        <a:xfrm>
          <a:off x="9588500" y="96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126420</xdr:rowOff>
    </xdr:from>
    <xdr:ext cx="469744" cy="259045"/>
    <xdr:sp macro="" textlink="">
      <xdr:nvSpPr>
        <xdr:cNvPr id="362" name="テキスト ボックス 361"/>
        <xdr:cNvSpPr txBox="1"/>
      </xdr:nvSpPr>
      <xdr:spPr>
        <a:xfrm>
          <a:off x="9404428" y="972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169653</xdr:rowOff>
    </xdr:from>
    <xdr:to>
      <xdr:col>46</xdr:col>
      <xdr:colOff>38100</xdr:colOff>
      <xdr:row>56</xdr:row>
      <xdr:rowOff>99803</xdr:rowOff>
    </xdr:to>
    <xdr:sp macro="" textlink="">
      <xdr:nvSpPr>
        <xdr:cNvPr id="363" name="楕円 362"/>
        <xdr:cNvSpPr/>
      </xdr:nvSpPr>
      <xdr:spPr>
        <a:xfrm>
          <a:off x="8699500" y="95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90930</xdr:rowOff>
    </xdr:from>
    <xdr:ext cx="469744" cy="259045"/>
    <xdr:sp macro="" textlink="">
      <xdr:nvSpPr>
        <xdr:cNvPr id="364" name="テキスト ボックス 363"/>
        <xdr:cNvSpPr txBox="1"/>
      </xdr:nvSpPr>
      <xdr:spPr>
        <a:xfrm>
          <a:off x="8515428" y="96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8719</xdr:rowOff>
    </xdr:from>
    <xdr:to>
      <xdr:col>41</xdr:col>
      <xdr:colOff>101600</xdr:colOff>
      <xdr:row>56</xdr:row>
      <xdr:rowOff>110319</xdr:rowOff>
    </xdr:to>
    <xdr:sp macro="" textlink="">
      <xdr:nvSpPr>
        <xdr:cNvPr id="365" name="楕円 364"/>
        <xdr:cNvSpPr/>
      </xdr:nvSpPr>
      <xdr:spPr>
        <a:xfrm>
          <a:off x="7810500" y="96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126846</xdr:rowOff>
    </xdr:from>
    <xdr:ext cx="469744" cy="259045"/>
    <xdr:sp macro="" textlink="">
      <xdr:nvSpPr>
        <xdr:cNvPr id="366" name="テキスト ボックス 365"/>
        <xdr:cNvSpPr txBox="1"/>
      </xdr:nvSpPr>
      <xdr:spPr>
        <a:xfrm>
          <a:off x="7626428" y="938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59982</xdr:rowOff>
    </xdr:from>
    <xdr:to>
      <xdr:col>36</xdr:col>
      <xdr:colOff>165100</xdr:colOff>
      <xdr:row>56</xdr:row>
      <xdr:rowOff>161582</xdr:rowOff>
    </xdr:to>
    <xdr:sp macro="" textlink="">
      <xdr:nvSpPr>
        <xdr:cNvPr id="367" name="楕円 366"/>
        <xdr:cNvSpPr/>
      </xdr:nvSpPr>
      <xdr:spPr>
        <a:xfrm>
          <a:off x="6921500" y="96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152709</xdr:rowOff>
    </xdr:from>
    <xdr:ext cx="469744" cy="259045"/>
    <xdr:sp macro="" textlink="">
      <xdr:nvSpPr>
        <xdr:cNvPr id="368" name="テキスト ボックス 367"/>
        <xdr:cNvSpPr txBox="1"/>
      </xdr:nvSpPr>
      <xdr:spPr>
        <a:xfrm>
          <a:off x="6737428" y="9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145007</xdr:rowOff>
    </xdr:from>
    <xdr:to>
      <xdr:col>55</xdr:col>
      <xdr:colOff>0</xdr:colOff>
      <xdr:row>78</xdr:row>
      <xdr:rowOff>156780</xdr:rowOff>
    </xdr:to>
    <xdr:cxnSp macro="">
      <xdr:nvCxnSpPr>
        <xdr:cNvPr id="399" name="直線コネクタ 398"/>
        <xdr:cNvCxnSpPr/>
      </xdr:nvCxnSpPr>
      <xdr:spPr>
        <a:xfrm flipV="1">
          <a:off x="9639300" y="13518107"/>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0" name="商工費平均値テキスト"/>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143537</xdr:rowOff>
    </xdr:from>
    <xdr:to>
      <xdr:col>50</xdr:col>
      <xdr:colOff>114300</xdr:colOff>
      <xdr:row>78</xdr:row>
      <xdr:rowOff>156780</xdr:rowOff>
    </xdr:to>
    <xdr:cxnSp macro="">
      <xdr:nvCxnSpPr>
        <xdr:cNvPr id="402" name="直線コネクタ 401"/>
        <xdr:cNvCxnSpPr/>
      </xdr:nvCxnSpPr>
      <xdr:spPr>
        <a:xfrm>
          <a:off x="8750300" y="13516637"/>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4" name="テキスト ボックス 403"/>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143537</xdr:rowOff>
    </xdr:from>
    <xdr:to>
      <xdr:col>45</xdr:col>
      <xdr:colOff>177800</xdr:colOff>
      <xdr:row>79</xdr:row>
      <xdr:rowOff>37875</xdr:rowOff>
    </xdr:to>
    <xdr:cxnSp macro="">
      <xdr:nvCxnSpPr>
        <xdr:cNvPr id="405" name="直線コネクタ 404"/>
        <xdr:cNvCxnSpPr/>
      </xdr:nvCxnSpPr>
      <xdr:spPr>
        <a:xfrm flipV="1">
          <a:off x="7861300" y="13516637"/>
          <a:ext cx="889000" cy="6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7" name="テキスト ボックス 406"/>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20698</xdr:rowOff>
    </xdr:from>
    <xdr:to>
      <xdr:col>41</xdr:col>
      <xdr:colOff>50800</xdr:colOff>
      <xdr:row>79</xdr:row>
      <xdr:rowOff>37875</xdr:rowOff>
    </xdr:to>
    <xdr:cxnSp macro="">
      <xdr:nvCxnSpPr>
        <xdr:cNvPr id="408" name="直線コネクタ 407"/>
        <xdr:cNvCxnSpPr/>
      </xdr:nvCxnSpPr>
      <xdr:spPr>
        <a:xfrm>
          <a:off x="6972300" y="13565248"/>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09" name="フローチャート: 判断 408"/>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0" name="テキスト ボックス 409"/>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1" name="フローチャート: 判断 410"/>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2" name="テキスト ボックス 411"/>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94207</xdr:rowOff>
    </xdr:from>
    <xdr:to>
      <xdr:col>55</xdr:col>
      <xdr:colOff>50800</xdr:colOff>
      <xdr:row>79</xdr:row>
      <xdr:rowOff>24357</xdr:rowOff>
    </xdr:to>
    <xdr:sp macro="" textlink="">
      <xdr:nvSpPr>
        <xdr:cNvPr id="418" name="楕円 417"/>
        <xdr:cNvSpPr/>
      </xdr:nvSpPr>
      <xdr:spPr>
        <a:xfrm>
          <a:off x="10426700" y="134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9134</xdr:rowOff>
    </xdr:from>
    <xdr:ext cx="469744" cy="259045"/>
    <xdr:sp macro="" textlink="">
      <xdr:nvSpPr>
        <xdr:cNvPr id="419" name="商工費該当値テキスト"/>
        <xdr:cNvSpPr txBox="1"/>
      </xdr:nvSpPr>
      <xdr:spPr>
        <a:xfrm>
          <a:off x="10528300" y="1338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105980</xdr:rowOff>
    </xdr:from>
    <xdr:to>
      <xdr:col>50</xdr:col>
      <xdr:colOff>165100</xdr:colOff>
      <xdr:row>79</xdr:row>
      <xdr:rowOff>36130</xdr:rowOff>
    </xdr:to>
    <xdr:sp macro="" textlink="">
      <xdr:nvSpPr>
        <xdr:cNvPr id="420" name="楕円 419"/>
        <xdr:cNvSpPr/>
      </xdr:nvSpPr>
      <xdr:spPr>
        <a:xfrm>
          <a:off x="9588500" y="134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27257</xdr:rowOff>
    </xdr:from>
    <xdr:ext cx="469744" cy="259045"/>
    <xdr:sp macro="" textlink="">
      <xdr:nvSpPr>
        <xdr:cNvPr id="421" name="テキスト ボックス 420"/>
        <xdr:cNvSpPr txBox="1"/>
      </xdr:nvSpPr>
      <xdr:spPr>
        <a:xfrm>
          <a:off x="9404428" y="1357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92737</xdr:rowOff>
    </xdr:from>
    <xdr:to>
      <xdr:col>46</xdr:col>
      <xdr:colOff>38100</xdr:colOff>
      <xdr:row>79</xdr:row>
      <xdr:rowOff>22887</xdr:rowOff>
    </xdr:to>
    <xdr:sp macro="" textlink="">
      <xdr:nvSpPr>
        <xdr:cNvPr id="422" name="楕円 421"/>
        <xdr:cNvSpPr/>
      </xdr:nvSpPr>
      <xdr:spPr>
        <a:xfrm>
          <a:off x="8699500" y="134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14014</xdr:rowOff>
    </xdr:from>
    <xdr:ext cx="469744" cy="259045"/>
    <xdr:sp macro="" textlink="">
      <xdr:nvSpPr>
        <xdr:cNvPr id="423" name="テキスト ボックス 422"/>
        <xdr:cNvSpPr txBox="1"/>
      </xdr:nvSpPr>
      <xdr:spPr>
        <a:xfrm>
          <a:off x="8515428" y="1355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158525</xdr:rowOff>
    </xdr:from>
    <xdr:to>
      <xdr:col>41</xdr:col>
      <xdr:colOff>101600</xdr:colOff>
      <xdr:row>79</xdr:row>
      <xdr:rowOff>88675</xdr:rowOff>
    </xdr:to>
    <xdr:sp macro="" textlink="">
      <xdr:nvSpPr>
        <xdr:cNvPr id="424" name="楕円 423"/>
        <xdr:cNvSpPr/>
      </xdr:nvSpPr>
      <xdr:spPr>
        <a:xfrm>
          <a:off x="7810500" y="135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79802</xdr:rowOff>
    </xdr:from>
    <xdr:ext cx="469744" cy="259045"/>
    <xdr:sp macro="" textlink="">
      <xdr:nvSpPr>
        <xdr:cNvPr id="425" name="テキスト ボックス 424"/>
        <xdr:cNvSpPr txBox="1"/>
      </xdr:nvSpPr>
      <xdr:spPr>
        <a:xfrm>
          <a:off x="7626428"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141348</xdr:rowOff>
    </xdr:from>
    <xdr:to>
      <xdr:col>36</xdr:col>
      <xdr:colOff>165100</xdr:colOff>
      <xdr:row>79</xdr:row>
      <xdr:rowOff>71498</xdr:rowOff>
    </xdr:to>
    <xdr:sp macro="" textlink="">
      <xdr:nvSpPr>
        <xdr:cNvPr id="426" name="楕円 425"/>
        <xdr:cNvSpPr/>
      </xdr:nvSpPr>
      <xdr:spPr>
        <a:xfrm>
          <a:off x="6921500" y="1351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62625</xdr:rowOff>
    </xdr:from>
    <xdr:ext cx="469744" cy="259045"/>
    <xdr:sp macro="" textlink="">
      <xdr:nvSpPr>
        <xdr:cNvPr id="427" name="テキスト ボックス 426"/>
        <xdr:cNvSpPr txBox="1"/>
      </xdr:nvSpPr>
      <xdr:spPr>
        <a:xfrm>
          <a:off x="6737428" y="1360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100217</xdr:rowOff>
    </xdr:from>
    <xdr:to>
      <xdr:col>55</xdr:col>
      <xdr:colOff>0</xdr:colOff>
      <xdr:row>98</xdr:row>
      <xdr:rowOff>35018</xdr:rowOff>
    </xdr:to>
    <xdr:cxnSp macro="">
      <xdr:nvCxnSpPr>
        <xdr:cNvPr id="459" name="直線コネクタ 458"/>
        <xdr:cNvCxnSpPr/>
      </xdr:nvCxnSpPr>
      <xdr:spPr>
        <a:xfrm flipV="1">
          <a:off x="9639300" y="16730867"/>
          <a:ext cx="838200" cy="10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0" name="土木費平均値テキスト"/>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28387</xdr:rowOff>
    </xdr:from>
    <xdr:to>
      <xdr:col>50</xdr:col>
      <xdr:colOff>114300</xdr:colOff>
      <xdr:row>98</xdr:row>
      <xdr:rowOff>35018</xdr:rowOff>
    </xdr:to>
    <xdr:cxnSp macro="">
      <xdr:nvCxnSpPr>
        <xdr:cNvPr id="462" name="直線コネクタ 461"/>
        <xdr:cNvCxnSpPr/>
      </xdr:nvCxnSpPr>
      <xdr:spPr>
        <a:xfrm>
          <a:off x="8750300" y="16830487"/>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4" name="テキスト ボックス 463"/>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28387</xdr:rowOff>
    </xdr:from>
    <xdr:to>
      <xdr:col>45</xdr:col>
      <xdr:colOff>177800</xdr:colOff>
      <xdr:row>98</xdr:row>
      <xdr:rowOff>55852</xdr:rowOff>
    </xdr:to>
    <xdr:cxnSp macro="">
      <xdr:nvCxnSpPr>
        <xdr:cNvPr id="465" name="直線コネクタ 464"/>
        <xdr:cNvCxnSpPr/>
      </xdr:nvCxnSpPr>
      <xdr:spPr>
        <a:xfrm flipV="1">
          <a:off x="7861300" y="16830487"/>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7" name="テキスト ボックス 466"/>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55852</xdr:rowOff>
    </xdr:from>
    <xdr:to>
      <xdr:col>41</xdr:col>
      <xdr:colOff>50800</xdr:colOff>
      <xdr:row>98</xdr:row>
      <xdr:rowOff>80950</xdr:rowOff>
    </xdr:to>
    <xdr:cxnSp macro="">
      <xdr:nvCxnSpPr>
        <xdr:cNvPr id="468" name="直線コネクタ 467"/>
        <xdr:cNvCxnSpPr/>
      </xdr:nvCxnSpPr>
      <xdr:spPr>
        <a:xfrm flipV="1">
          <a:off x="6972300" y="16857952"/>
          <a:ext cx="889000" cy="2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0" name="テキスト ボックス 469"/>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1" name="フローチャート: 判断 470"/>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2" name="テキスト ボックス 471"/>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49417</xdr:rowOff>
    </xdr:from>
    <xdr:to>
      <xdr:col>55</xdr:col>
      <xdr:colOff>50800</xdr:colOff>
      <xdr:row>97</xdr:row>
      <xdr:rowOff>151017</xdr:rowOff>
    </xdr:to>
    <xdr:sp macro="" textlink="">
      <xdr:nvSpPr>
        <xdr:cNvPr id="478" name="楕円 477"/>
        <xdr:cNvSpPr/>
      </xdr:nvSpPr>
      <xdr:spPr>
        <a:xfrm>
          <a:off x="10426700" y="1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27844</xdr:rowOff>
    </xdr:from>
    <xdr:ext cx="534377" cy="259045"/>
    <xdr:sp macro="" textlink="">
      <xdr:nvSpPr>
        <xdr:cNvPr id="479" name="土木費該当値テキスト"/>
        <xdr:cNvSpPr txBox="1"/>
      </xdr:nvSpPr>
      <xdr:spPr>
        <a:xfrm>
          <a:off x="10528300" y="166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155668</xdr:rowOff>
    </xdr:from>
    <xdr:to>
      <xdr:col>50</xdr:col>
      <xdr:colOff>165100</xdr:colOff>
      <xdr:row>98</xdr:row>
      <xdr:rowOff>85818</xdr:rowOff>
    </xdr:to>
    <xdr:sp macro="" textlink="">
      <xdr:nvSpPr>
        <xdr:cNvPr id="480" name="楕円 479"/>
        <xdr:cNvSpPr/>
      </xdr:nvSpPr>
      <xdr:spPr>
        <a:xfrm>
          <a:off x="9588500" y="1678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76945</xdr:rowOff>
    </xdr:from>
    <xdr:ext cx="534377" cy="259045"/>
    <xdr:sp macro="" textlink="">
      <xdr:nvSpPr>
        <xdr:cNvPr id="481" name="テキスト ボックス 480"/>
        <xdr:cNvSpPr txBox="1"/>
      </xdr:nvSpPr>
      <xdr:spPr>
        <a:xfrm>
          <a:off x="9372111" y="1687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149037</xdr:rowOff>
    </xdr:from>
    <xdr:to>
      <xdr:col>46</xdr:col>
      <xdr:colOff>38100</xdr:colOff>
      <xdr:row>98</xdr:row>
      <xdr:rowOff>79187</xdr:rowOff>
    </xdr:to>
    <xdr:sp macro="" textlink="">
      <xdr:nvSpPr>
        <xdr:cNvPr id="482" name="楕円 481"/>
        <xdr:cNvSpPr/>
      </xdr:nvSpPr>
      <xdr:spPr>
        <a:xfrm>
          <a:off x="8699500" y="167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70314</xdr:rowOff>
    </xdr:from>
    <xdr:ext cx="534377" cy="259045"/>
    <xdr:sp macro="" textlink="">
      <xdr:nvSpPr>
        <xdr:cNvPr id="483" name="テキスト ボックス 482"/>
        <xdr:cNvSpPr txBox="1"/>
      </xdr:nvSpPr>
      <xdr:spPr>
        <a:xfrm>
          <a:off x="8483111" y="168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5052</xdr:rowOff>
    </xdr:from>
    <xdr:to>
      <xdr:col>41</xdr:col>
      <xdr:colOff>101600</xdr:colOff>
      <xdr:row>98</xdr:row>
      <xdr:rowOff>106652</xdr:rowOff>
    </xdr:to>
    <xdr:sp macro="" textlink="">
      <xdr:nvSpPr>
        <xdr:cNvPr id="484" name="楕円 483"/>
        <xdr:cNvSpPr/>
      </xdr:nvSpPr>
      <xdr:spPr>
        <a:xfrm>
          <a:off x="7810500" y="1680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97779</xdr:rowOff>
    </xdr:from>
    <xdr:ext cx="534377" cy="259045"/>
    <xdr:sp macro="" textlink="">
      <xdr:nvSpPr>
        <xdr:cNvPr id="485" name="テキスト ボックス 484"/>
        <xdr:cNvSpPr txBox="1"/>
      </xdr:nvSpPr>
      <xdr:spPr>
        <a:xfrm>
          <a:off x="7594111" y="168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30150</xdr:rowOff>
    </xdr:from>
    <xdr:to>
      <xdr:col>36</xdr:col>
      <xdr:colOff>165100</xdr:colOff>
      <xdr:row>98</xdr:row>
      <xdr:rowOff>131750</xdr:rowOff>
    </xdr:to>
    <xdr:sp macro="" textlink="">
      <xdr:nvSpPr>
        <xdr:cNvPr id="486" name="楕円 485"/>
        <xdr:cNvSpPr/>
      </xdr:nvSpPr>
      <xdr:spPr>
        <a:xfrm>
          <a:off x="6921500" y="168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122877</xdr:rowOff>
    </xdr:from>
    <xdr:ext cx="534377" cy="259045"/>
    <xdr:sp macro="" textlink="">
      <xdr:nvSpPr>
        <xdr:cNvPr id="487" name="テキスト ボックス 486"/>
        <xdr:cNvSpPr txBox="1"/>
      </xdr:nvSpPr>
      <xdr:spPr>
        <a:xfrm>
          <a:off x="6705111" y="169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47280</xdr:rowOff>
    </xdr:from>
    <xdr:to>
      <xdr:col>85</xdr:col>
      <xdr:colOff>127000</xdr:colOff>
      <xdr:row>35</xdr:row>
      <xdr:rowOff>116513</xdr:rowOff>
    </xdr:to>
    <xdr:cxnSp macro="">
      <xdr:nvCxnSpPr>
        <xdr:cNvPr id="519" name="直線コネクタ 518"/>
        <xdr:cNvCxnSpPr/>
      </xdr:nvCxnSpPr>
      <xdr:spPr>
        <a:xfrm flipV="1">
          <a:off x="15481300" y="6048030"/>
          <a:ext cx="8382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0" name="消防費平均値テキスト"/>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116513</xdr:rowOff>
    </xdr:from>
    <xdr:to>
      <xdr:col>81</xdr:col>
      <xdr:colOff>50800</xdr:colOff>
      <xdr:row>36</xdr:row>
      <xdr:rowOff>13480</xdr:rowOff>
    </xdr:to>
    <xdr:cxnSp macro="">
      <xdr:nvCxnSpPr>
        <xdr:cNvPr id="522" name="直線コネクタ 521"/>
        <xdr:cNvCxnSpPr/>
      </xdr:nvCxnSpPr>
      <xdr:spPr>
        <a:xfrm flipV="1">
          <a:off x="14592300" y="6117263"/>
          <a:ext cx="889000" cy="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4" name="テキスト ボックス 523"/>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107369</xdr:rowOff>
    </xdr:from>
    <xdr:to>
      <xdr:col>76</xdr:col>
      <xdr:colOff>114300</xdr:colOff>
      <xdr:row>36</xdr:row>
      <xdr:rowOff>13480</xdr:rowOff>
    </xdr:to>
    <xdr:cxnSp macro="">
      <xdr:nvCxnSpPr>
        <xdr:cNvPr id="525" name="直線コネクタ 524"/>
        <xdr:cNvCxnSpPr/>
      </xdr:nvCxnSpPr>
      <xdr:spPr>
        <a:xfrm>
          <a:off x="13703300" y="6108119"/>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27" name="テキスト ボックス 526"/>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107369</xdr:rowOff>
    </xdr:from>
    <xdr:to>
      <xdr:col>71</xdr:col>
      <xdr:colOff>177800</xdr:colOff>
      <xdr:row>35</xdr:row>
      <xdr:rowOff>122065</xdr:rowOff>
    </xdr:to>
    <xdr:cxnSp macro="">
      <xdr:nvCxnSpPr>
        <xdr:cNvPr id="528" name="直線コネクタ 527"/>
        <xdr:cNvCxnSpPr/>
      </xdr:nvCxnSpPr>
      <xdr:spPr>
        <a:xfrm flipV="1">
          <a:off x="12814300" y="610811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0" name="テキスト ボックス 529"/>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1" name="フローチャート: 判断 530"/>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2" name="テキスト ボックス 531"/>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167930</xdr:rowOff>
    </xdr:from>
    <xdr:to>
      <xdr:col>85</xdr:col>
      <xdr:colOff>177800</xdr:colOff>
      <xdr:row>35</xdr:row>
      <xdr:rowOff>98080</xdr:rowOff>
    </xdr:to>
    <xdr:sp macro="" textlink="">
      <xdr:nvSpPr>
        <xdr:cNvPr id="538" name="楕円 537"/>
        <xdr:cNvSpPr/>
      </xdr:nvSpPr>
      <xdr:spPr>
        <a:xfrm>
          <a:off x="16268700" y="59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19357</xdr:rowOff>
    </xdr:from>
    <xdr:ext cx="534377" cy="259045"/>
    <xdr:sp macro="" textlink="">
      <xdr:nvSpPr>
        <xdr:cNvPr id="539" name="消防費該当値テキスト"/>
        <xdr:cNvSpPr txBox="1"/>
      </xdr:nvSpPr>
      <xdr:spPr>
        <a:xfrm>
          <a:off x="16370300" y="584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65713</xdr:rowOff>
    </xdr:from>
    <xdr:to>
      <xdr:col>81</xdr:col>
      <xdr:colOff>101600</xdr:colOff>
      <xdr:row>35</xdr:row>
      <xdr:rowOff>167313</xdr:rowOff>
    </xdr:to>
    <xdr:sp macro="" textlink="">
      <xdr:nvSpPr>
        <xdr:cNvPr id="540" name="楕円 539"/>
        <xdr:cNvSpPr/>
      </xdr:nvSpPr>
      <xdr:spPr>
        <a:xfrm>
          <a:off x="15430500" y="60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12390</xdr:rowOff>
    </xdr:from>
    <xdr:ext cx="534377" cy="259045"/>
    <xdr:sp macro="" textlink="">
      <xdr:nvSpPr>
        <xdr:cNvPr id="541" name="テキスト ボックス 540"/>
        <xdr:cNvSpPr txBox="1"/>
      </xdr:nvSpPr>
      <xdr:spPr>
        <a:xfrm>
          <a:off x="15214111" y="58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134130</xdr:rowOff>
    </xdr:from>
    <xdr:to>
      <xdr:col>76</xdr:col>
      <xdr:colOff>165100</xdr:colOff>
      <xdr:row>36</xdr:row>
      <xdr:rowOff>64280</xdr:rowOff>
    </xdr:to>
    <xdr:sp macro="" textlink="">
      <xdr:nvSpPr>
        <xdr:cNvPr id="542" name="楕円 541"/>
        <xdr:cNvSpPr/>
      </xdr:nvSpPr>
      <xdr:spPr>
        <a:xfrm>
          <a:off x="14541500" y="61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55407</xdr:rowOff>
    </xdr:from>
    <xdr:ext cx="534377" cy="259045"/>
    <xdr:sp macro="" textlink="">
      <xdr:nvSpPr>
        <xdr:cNvPr id="543" name="テキスト ボックス 542"/>
        <xdr:cNvSpPr txBox="1"/>
      </xdr:nvSpPr>
      <xdr:spPr>
        <a:xfrm>
          <a:off x="14325111" y="622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56569</xdr:rowOff>
    </xdr:from>
    <xdr:to>
      <xdr:col>72</xdr:col>
      <xdr:colOff>38100</xdr:colOff>
      <xdr:row>35</xdr:row>
      <xdr:rowOff>158169</xdr:rowOff>
    </xdr:to>
    <xdr:sp macro="" textlink="">
      <xdr:nvSpPr>
        <xdr:cNvPr id="544" name="楕円 543"/>
        <xdr:cNvSpPr/>
      </xdr:nvSpPr>
      <xdr:spPr>
        <a:xfrm>
          <a:off x="13652500" y="605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149296</xdr:rowOff>
    </xdr:from>
    <xdr:ext cx="534377" cy="259045"/>
    <xdr:sp macro="" textlink="">
      <xdr:nvSpPr>
        <xdr:cNvPr id="545" name="テキスト ボックス 544"/>
        <xdr:cNvSpPr txBox="1"/>
      </xdr:nvSpPr>
      <xdr:spPr>
        <a:xfrm>
          <a:off x="13436111" y="61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71265</xdr:rowOff>
    </xdr:from>
    <xdr:to>
      <xdr:col>67</xdr:col>
      <xdr:colOff>101600</xdr:colOff>
      <xdr:row>36</xdr:row>
      <xdr:rowOff>1415</xdr:rowOff>
    </xdr:to>
    <xdr:sp macro="" textlink="">
      <xdr:nvSpPr>
        <xdr:cNvPr id="546" name="楕円 545"/>
        <xdr:cNvSpPr/>
      </xdr:nvSpPr>
      <xdr:spPr>
        <a:xfrm>
          <a:off x="12763500" y="6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17942</xdr:rowOff>
    </xdr:from>
    <xdr:ext cx="534377" cy="259045"/>
    <xdr:sp macro="" textlink="">
      <xdr:nvSpPr>
        <xdr:cNvPr id="547" name="テキスト ボックス 546"/>
        <xdr:cNvSpPr txBox="1"/>
      </xdr:nvSpPr>
      <xdr:spPr>
        <a:xfrm>
          <a:off x="12547111" y="58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166522</xdr:rowOff>
    </xdr:from>
    <xdr:to>
      <xdr:col>85</xdr:col>
      <xdr:colOff>127000</xdr:colOff>
      <xdr:row>55</xdr:row>
      <xdr:rowOff>40374</xdr:rowOff>
    </xdr:to>
    <xdr:cxnSp macro="">
      <xdr:nvCxnSpPr>
        <xdr:cNvPr id="577" name="直線コネクタ 576"/>
        <xdr:cNvCxnSpPr/>
      </xdr:nvCxnSpPr>
      <xdr:spPr>
        <a:xfrm flipV="1">
          <a:off x="15481300" y="9424822"/>
          <a:ext cx="838200" cy="4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78" name="教育費平均値テキスト"/>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40374</xdr:rowOff>
    </xdr:from>
    <xdr:to>
      <xdr:col>81</xdr:col>
      <xdr:colOff>50800</xdr:colOff>
      <xdr:row>55</xdr:row>
      <xdr:rowOff>74930</xdr:rowOff>
    </xdr:to>
    <xdr:cxnSp macro="">
      <xdr:nvCxnSpPr>
        <xdr:cNvPr id="580" name="直線コネクタ 579"/>
        <xdr:cNvCxnSpPr/>
      </xdr:nvCxnSpPr>
      <xdr:spPr>
        <a:xfrm flipV="1">
          <a:off x="14592300" y="9470124"/>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2" name="テキスト ボックス 581"/>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157912</xdr:rowOff>
    </xdr:from>
    <xdr:to>
      <xdr:col>76</xdr:col>
      <xdr:colOff>114300</xdr:colOff>
      <xdr:row>55</xdr:row>
      <xdr:rowOff>74930</xdr:rowOff>
    </xdr:to>
    <xdr:cxnSp macro="">
      <xdr:nvCxnSpPr>
        <xdr:cNvPr id="583" name="直線コネクタ 582"/>
        <xdr:cNvCxnSpPr/>
      </xdr:nvCxnSpPr>
      <xdr:spPr>
        <a:xfrm>
          <a:off x="13703300" y="9073312"/>
          <a:ext cx="889000" cy="4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5" name="テキスト ボックス 584"/>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157912</xdr:rowOff>
    </xdr:from>
    <xdr:to>
      <xdr:col>71</xdr:col>
      <xdr:colOff>177800</xdr:colOff>
      <xdr:row>56</xdr:row>
      <xdr:rowOff>10331</xdr:rowOff>
    </xdr:to>
    <xdr:cxnSp macro="">
      <xdr:nvCxnSpPr>
        <xdr:cNvPr id="586" name="直線コネクタ 585"/>
        <xdr:cNvCxnSpPr/>
      </xdr:nvCxnSpPr>
      <xdr:spPr>
        <a:xfrm flipV="1">
          <a:off x="12814300" y="9073312"/>
          <a:ext cx="889000" cy="53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88" name="テキスト ボックス 587"/>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89" name="フローチャート: 判断 588"/>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0" name="テキスト ボックス 589"/>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115722</xdr:rowOff>
    </xdr:from>
    <xdr:to>
      <xdr:col>85</xdr:col>
      <xdr:colOff>177800</xdr:colOff>
      <xdr:row>55</xdr:row>
      <xdr:rowOff>45872</xdr:rowOff>
    </xdr:to>
    <xdr:sp macro="" textlink="">
      <xdr:nvSpPr>
        <xdr:cNvPr id="596" name="楕円 595"/>
        <xdr:cNvSpPr/>
      </xdr:nvSpPr>
      <xdr:spPr>
        <a:xfrm>
          <a:off x="16268700" y="937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138599</xdr:rowOff>
    </xdr:from>
    <xdr:ext cx="534377" cy="259045"/>
    <xdr:sp macro="" textlink="">
      <xdr:nvSpPr>
        <xdr:cNvPr id="597" name="教育費該当値テキスト"/>
        <xdr:cNvSpPr txBox="1"/>
      </xdr:nvSpPr>
      <xdr:spPr>
        <a:xfrm>
          <a:off x="16370300" y="922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161024</xdr:rowOff>
    </xdr:from>
    <xdr:to>
      <xdr:col>81</xdr:col>
      <xdr:colOff>101600</xdr:colOff>
      <xdr:row>55</xdr:row>
      <xdr:rowOff>91174</xdr:rowOff>
    </xdr:to>
    <xdr:sp macro="" textlink="">
      <xdr:nvSpPr>
        <xdr:cNvPr id="598" name="楕円 597"/>
        <xdr:cNvSpPr/>
      </xdr:nvSpPr>
      <xdr:spPr>
        <a:xfrm>
          <a:off x="15430500" y="94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107701</xdr:rowOff>
    </xdr:from>
    <xdr:ext cx="534377" cy="259045"/>
    <xdr:sp macro="" textlink="">
      <xdr:nvSpPr>
        <xdr:cNvPr id="599" name="テキスト ボックス 598"/>
        <xdr:cNvSpPr txBox="1"/>
      </xdr:nvSpPr>
      <xdr:spPr>
        <a:xfrm>
          <a:off x="15214111" y="919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24130</xdr:rowOff>
    </xdr:from>
    <xdr:to>
      <xdr:col>76</xdr:col>
      <xdr:colOff>165100</xdr:colOff>
      <xdr:row>55</xdr:row>
      <xdr:rowOff>125730</xdr:rowOff>
    </xdr:to>
    <xdr:sp macro="" textlink="">
      <xdr:nvSpPr>
        <xdr:cNvPr id="600" name="楕円 599"/>
        <xdr:cNvSpPr/>
      </xdr:nvSpPr>
      <xdr:spPr>
        <a:xfrm>
          <a:off x="14541500" y="94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142257</xdr:rowOff>
    </xdr:from>
    <xdr:ext cx="534377" cy="259045"/>
    <xdr:sp macro="" textlink="">
      <xdr:nvSpPr>
        <xdr:cNvPr id="601" name="テキスト ボックス 600"/>
        <xdr:cNvSpPr txBox="1"/>
      </xdr:nvSpPr>
      <xdr:spPr>
        <a:xfrm>
          <a:off x="14325111" y="92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107112</xdr:rowOff>
    </xdr:from>
    <xdr:to>
      <xdr:col>72</xdr:col>
      <xdr:colOff>38100</xdr:colOff>
      <xdr:row>53</xdr:row>
      <xdr:rowOff>37262</xdr:rowOff>
    </xdr:to>
    <xdr:sp macro="" textlink="">
      <xdr:nvSpPr>
        <xdr:cNvPr id="602" name="楕円 601"/>
        <xdr:cNvSpPr/>
      </xdr:nvSpPr>
      <xdr:spPr>
        <a:xfrm>
          <a:off x="13652500" y="902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53789</xdr:rowOff>
    </xdr:from>
    <xdr:ext cx="534377" cy="259045"/>
    <xdr:sp macro="" textlink="">
      <xdr:nvSpPr>
        <xdr:cNvPr id="603" name="テキスト ボックス 602"/>
        <xdr:cNvSpPr txBox="1"/>
      </xdr:nvSpPr>
      <xdr:spPr>
        <a:xfrm>
          <a:off x="13436111" y="879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130981</xdr:rowOff>
    </xdr:from>
    <xdr:to>
      <xdr:col>67</xdr:col>
      <xdr:colOff>101600</xdr:colOff>
      <xdr:row>56</xdr:row>
      <xdr:rowOff>61131</xdr:rowOff>
    </xdr:to>
    <xdr:sp macro="" textlink="">
      <xdr:nvSpPr>
        <xdr:cNvPr id="604" name="楕円 603"/>
        <xdr:cNvSpPr/>
      </xdr:nvSpPr>
      <xdr:spPr>
        <a:xfrm>
          <a:off x="12763500" y="956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77658</xdr:rowOff>
    </xdr:from>
    <xdr:ext cx="534377" cy="259045"/>
    <xdr:sp macro="" textlink="">
      <xdr:nvSpPr>
        <xdr:cNvPr id="605" name="テキスト ボックス 604"/>
        <xdr:cNvSpPr txBox="1"/>
      </xdr:nvSpPr>
      <xdr:spPr>
        <a:xfrm>
          <a:off x="12547111" y="933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130302</xdr:rowOff>
    </xdr:from>
    <xdr:to>
      <xdr:col>85</xdr:col>
      <xdr:colOff>127000</xdr:colOff>
      <xdr:row>79</xdr:row>
      <xdr:rowOff>9652</xdr:rowOff>
    </xdr:to>
    <xdr:cxnSp macro="">
      <xdr:nvCxnSpPr>
        <xdr:cNvPr id="634" name="直線コネクタ 633"/>
        <xdr:cNvCxnSpPr/>
      </xdr:nvCxnSpPr>
      <xdr:spPr>
        <a:xfrm>
          <a:off x="15481300" y="13503402"/>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28194</xdr:rowOff>
    </xdr:from>
    <xdr:to>
      <xdr:col>81</xdr:col>
      <xdr:colOff>50800</xdr:colOff>
      <xdr:row>78</xdr:row>
      <xdr:rowOff>130302</xdr:rowOff>
    </xdr:to>
    <xdr:cxnSp macro="">
      <xdr:nvCxnSpPr>
        <xdr:cNvPr id="637" name="直線コネクタ 636"/>
        <xdr:cNvCxnSpPr/>
      </xdr:nvCxnSpPr>
      <xdr:spPr>
        <a:xfrm>
          <a:off x="14592300" y="13401294"/>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156463</xdr:rowOff>
    </xdr:from>
    <xdr:to>
      <xdr:col>76</xdr:col>
      <xdr:colOff>114300</xdr:colOff>
      <xdr:row>78</xdr:row>
      <xdr:rowOff>28194</xdr:rowOff>
    </xdr:to>
    <xdr:cxnSp macro="">
      <xdr:nvCxnSpPr>
        <xdr:cNvPr id="640" name="直線コネクタ 639"/>
        <xdr:cNvCxnSpPr/>
      </xdr:nvCxnSpPr>
      <xdr:spPr>
        <a:xfrm>
          <a:off x="13703300" y="13015213"/>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58928</xdr:rowOff>
    </xdr:from>
    <xdr:to>
      <xdr:col>71</xdr:col>
      <xdr:colOff>177800</xdr:colOff>
      <xdr:row>75</xdr:row>
      <xdr:rowOff>156463</xdr:rowOff>
    </xdr:to>
    <xdr:cxnSp macro="">
      <xdr:nvCxnSpPr>
        <xdr:cNvPr id="643" name="直線コネクタ 642"/>
        <xdr:cNvCxnSpPr/>
      </xdr:nvCxnSpPr>
      <xdr:spPr>
        <a:xfrm>
          <a:off x="12814300" y="12917678"/>
          <a:ext cx="889000" cy="9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101744</xdr:rowOff>
    </xdr:from>
    <xdr:ext cx="469744" cy="259045"/>
    <xdr:sp macro="" textlink="">
      <xdr:nvSpPr>
        <xdr:cNvPr id="645" name="テキスト ボックス 644"/>
        <xdr:cNvSpPr txBox="1"/>
      </xdr:nvSpPr>
      <xdr:spPr>
        <a:xfrm>
          <a:off x="13468428" y="133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6" name="フローチャート: 判断 645"/>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156990</xdr:rowOff>
    </xdr:from>
    <xdr:ext cx="469744" cy="259045"/>
    <xdr:sp macro="" textlink="">
      <xdr:nvSpPr>
        <xdr:cNvPr id="647" name="テキスト ボックス 646"/>
        <xdr:cNvSpPr txBox="1"/>
      </xdr:nvSpPr>
      <xdr:spPr>
        <a:xfrm>
          <a:off x="12579428"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130302</xdr:rowOff>
    </xdr:from>
    <xdr:to>
      <xdr:col>85</xdr:col>
      <xdr:colOff>177800</xdr:colOff>
      <xdr:row>79</xdr:row>
      <xdr:rowOff>60452</xdr:rowOff>
    </xdr:to>
    <xdr:sp macro="" textlink="">
      <xdr:nvSpPr>
        <xdr:cNvPr id="653" name="楕円 652"/>
        <xdr:cNvSpPr/>
      </xdr:nvSpPr>
      <xdr:spPr>
        <a:xfrm>
          <a:off x="16268700" y="135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45483</xdr:rowOff>
    </xdr:from>
    <xdr:ext cx="378565" cy="259045"/>
    <xdr:sp macro="" textlink="">
      <xdr:nvSpPr>
        <xdr:cNvPr id="654" name="災害復旧費該当値テキスト"/>
        <xdr:cNvSpPr txBox="1"/>
      </xdr:nvSpPr>
      <xdr:spPr>
        <a:xfrm>
          <a:off x="16370300" y="1341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79502</xdr:rowOff>
    </xdr:from>
    <xdr:to>
      <xdr:col>81</xdr:col>
      <xdr:colOff>101600</xdr:colOff>
      <xdr:row>79</xdr:row>
      <xdr:rowOff>9652</xdr:rowOff>
    </xdr:to>
    <xdr:sp macro="" textlink="">
      <xdr:nvSpPr>
        <xdr:cNvPr id="655" name="楕円 654"/>
        <xdr:cNvSpPr/>
      </xdr:nvSpPr>
      <xdr:spPr>
        <a:xfrm>
          <a:off x="15430500" y="134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779</xdr:rowOff>
    </xdr:from>
    <xdr:ext cx="378565" cy="259045"/>
    <xdr:sp macro="" textlink="">
      <xdr:nvSpPr>
        <xdr:cNvPr id="656" name="テキスト ボックス 655"/>
        <xdr:cNvSpPr txBox="1"/>
      </xdr:nvSpPr>
      <xdr:spPr>
        <a:xfrm>
          <a:off x="15292017" y="13545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148844</xdr:rowOff>
    </xdr:from>
    <xdr:to>
      <xdr:col>76</xdr:col>
      <xdr:colOff>165100</xdr:colOff>
      <xdr:row>78</xdr:row>
      <xdr:rowOff>78994</xdr:rowOff>
    </xdr:to>
    <xdr:sp macro="" textlink="">
      <xdr:nvSpPr>
        <xdr:cNvPr id="657" name="楕円 656"/>
        <xdr:cNvSpPr/>
      </xdr:nvSpPr>
      <xdr:spPr>
        <a:xfrm>
          <a:off x="14541500" y="133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70121</xdr:rowOff>
    </xdr:from>
    <xdr:ext cx="469744" cy="259045"/>
    <xdr:sp macro="" textlink="">
      <xdr:nvSpPr>
        <xdr:cNvPr id="658" name="テキスト ボックス 657"/>
        <xdr:cNvSpPr txBox="1"/>
      </xdr:nvSpPr>
      <xdr:spPr>
        <a:xfrm>
          <a:off x="14357428" y="1344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105664</xdr:rowOff>
    </xdr:from>
    <xdr:to>
      <xdr:col>72</xdr:col>
      <xdr:colOff>38100</xdr:colOff>
      <xdr:row>76</xdr:row>
      <xdr:rowOff>35815</xdr:rowOff>
    </xdr:to>
    <xdr:sp macro="" textlink="">
      <xdr:nvSpPr>
        <xdr:cNvPr id="659" name="楕円 658"/>
        <xdr:cNvSpPr/>
      </xdr:nvSpPr>
      <xdr:spPr>
        <a:xfrm>
          <a:off x="13652500" y="12964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52341</xdr:rowOff>
    </xdr:from>
    <xdr:ext cx="469744" cy="259045"/>
    <xdr:sp macro="" textlink="">
      <xdr:nvSpPr>
        <xdr:cNvPr id="660" name="テキスト ボックス 659"/>
        <xdr:cNvSpPr txBox="1"/>
      </xdr:nvSpPr>
      <xdr:spPr>
        <a:xfrm>
          <a:off x="13468428" y="127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8128</xdr:rowOff>
    </xdr:from>
    <xdr:to>
      <xdr:col>67</xdr:col>
      <xdr:colOff>101600</xdr:colOff>
      <xdr:row>75</xdr:row>
      <xdr:rowOff>109728</xdr:rowOff>
    </xdr:to>
    <xdr:sp macro="" textlink="">
      <xdr:nvSpPr>
        <xdr:cNvPr id="661" name="楕円 660"/>
        <xdr:cNvSpPr/>
      </xdr:nvSpPr>
      <xdr:spPr>
        <a:xfrm>
          <a:off x="12763500" y="128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126255</xdr:rowOff>
    </xdr:from>
    <xdr:ext cx="469744" cy="259045"/>
    <xdr:sp macro="" textlink="">
      <xdr:nvSpPr>
        <xdr:cNvPr id="662" name="テキスト ボックス 661"/>
        <xdr:cNvSpPr txBox="1"/>
      </xdr:nvSpPr>
      <xdr:spPr>
        <a:xfrm>
          <a:off x="12579428" y="126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105443</xdr:rowOff>
    </xdr:from>
    <xdr:to>
      <xdr:col>85</xdr:col>
      <xdr:colOff>127000</xdr:colOff>
      <xdr:row>94</xdr:row>
      <xdr:rowOff>113802</xdr:rowOff>
    </xdr:to>
    <xdr:cxnSp macro="">
      <xdr:nvCxnSpPr>
        <xdr:cNvPr id="694" name="直線コネクタ 693"/>
        <xdr:cNvCxnSpPr/>
      </xdr:nvCxnSpPr>
      <xdr:spPr>
        <a:xfrm>
          <a:off x="15481300" y="16221743"/>
          <a:ext cx="8382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5" name="公債費平均値テキスト"/>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105443</xdr:rowOff>
    </xdr:from>
    <xdr:to>
      <xdr:col>81</xdr:col>
      <xdr:colOff>50800</xdr:colOff>
      <xdr:row>94</xdr:row>
      <xdr:rowOff>145024</xdr:rowOff>
    </xdr:to>
    <xdr:cxnSp macro="">
      <xdr:nvCxnSpPr>
        <xdr:cNvPr id="697" name="直線コネクタ 696"/>
        <xdr:cNvCxnSpPr/>
      </xdr:nvCxnSpPr>
      <xdr:spPr>
        <a:xfrm flipV="1">
          <a:off x="14592300" y="16221743"/>
          <a:ext cx="889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699" name="テキスト ボックス 698"/>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145024</xdr:rowOff>
    </xdr:from>
    <xdr:to>
      <xdr:col>76</xdr:col>
      <xdr:colOff>114300</xdr:colOff>
      <xdr:row>94</xdr:row>
      <xdr:rowOff>159524</xdr:rowOff>
    </xdr:to>
    <xdr:cxnSp macro="">
      <xdr:nvCxnSpPr>
        <xdr:cNvPr id="700" name="直線コネクタ 699"/>
        <xdr:cNvCxnSpPr/>
      </xdr:nvCxnSpPr>
      <xdr:spPr>
        <a:xfrm flipV="1">
          <a:off x="13703300" y="16261324"/>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2" name="テキスト ボックス 701"/>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159524</xdr:rowOff>
    </xdr:from>
    <xdr:to>
      <xdr:col>71</xdr:col>
      <xdr:colOff>177800</xdr:colOff>
      <xdr:row>94</xdr:row>
      <xdr:rowOff>165923</xdr:rowOff>
    </xdr:to>
    <xdr:cxnSp macro="">
      <xdr:nvCxnSpPr>
        <xdr:cNvPr id="703" name="直線コネクタ 702"/>
        <xdr:cNvCxnSpPr/>
      </xdr:nvCxnSpPr>
      <xdr:spPr>
        <a:xfrm flipV="1">
          <a:off x="12814300" y="16275824"/>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5" name="テキスト ボックス 704"/>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6" name="フローチャート: 判断 705"/>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07" name="テキスト ボックス 706"/>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63002</xdr:rowOff>
    </xdr:from>
    <xdr:to>
      <xdr:col>85</xdr:col>
      <xdr:colOff>177800</xdr:colOff>
      <xdr:row>94</xdr:row>
      <xdr:rowOff>164602</xdr:rowOff>
    </xdr:to>
    <xdr:sp macro="" textlink="">
      <xdr:nvSpPr>
        <xdr:cNvPr id="713" name="楕円 712"/>
        <xdr:cNvSpPr/>
      </xdr:nvSpPr>
      <xdr:spPr>
        <a:xfrm>
          <a:off x="16268700" y="161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41429</xdr:rowOff>
    </xdr:from>
    <xdr:ext cx="534377" cy="259045"/>
    <xdr:sp macro="" textlink="">
      <xdr:nvSpPr>
        <xdr:cNvPr id="714" name="公債費該当値テキスト"/>
        <xdr:cNvSpPr txBox="1"/>
      </xdr:nvSpPr>
      <xdr:spPr>
        <a:xfrm>
          <a:off x="16370300" y="1615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54643</xdr:rowOff>
    </xdr:from>
    <xdr:to>
      <xdr:col>81</xdr:col>
      <xdr:colOff>101600</xdr:colOff>
      <xdr:row>94</xdr:row>
      <xdr:rowOff>156243</xdr:rowOff>
    </xdr:to>
    <xdr:sp macro="" textlink="">
      <xdr:nvSpPr>
        <xdr:cNvPr id="715" name="楕円 714"/>
        <xdr:cNvSpPr/>
      </xdr:nvSpPr>
      <xdr:spPr>
        <a:xfrm>
          <a:off x="15430500" y="1617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147370</xdr:rowOff>
    </xdr:from>
    <xdr:ext cx="534377" cy="259045"/>
    <xdr:sp macro="" textlink="">
      <xdr:nvSpPr>
        <xdr:cNvPr id="716" name="テキスト ボックス 715"/>
        <xdr:cNvSpPr txBox="1"/>
      </xdr:nvSpPr>
      <xdr:spPr>
        <a:xfrm>
          <a:off x="15214111" y="162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94224</xdr:rowOff>
    </xdr:from>
    <xdr:to>
      <xdr:col>76</xdr:col>
      <xdr:colOff>165100</xdr:colOff>
      <xdr:row>95</xdr:row>
      <xdr:rowOff>24374</xdr:rowOff>
    </xdr:to>
    <xdr:sp macro="" textlink="">
      <xdr:nvSpPr>
        <xdr:cNvPr id="717" name="楕円 716"/>
        <xdr:cNvSpPr/>
      </xdr:nvSpPr>
      <xdr:spPr>
        <a:xfrm>
          <a:off x="14541500" y="162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15501</xdr:rowOff>
    </xdr:from>
    <xdr:ext cx="534377" cy="259045"/>
    <xdr:sp macro="" textlink="">
      <xdr:nvSpPr>
        <xdr:cNvPr id="718" name="テキスト ボックス 717"/>
        <xdr:cNvSpPr txBox="1"/>
      </xdr:nvSpPr>
      <xdr:spPr>
        <a:xfrm>
          <a:off x="14325111" y="1630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108724</xdr:rowOff>
    </xdr:from>
    <xdr:to>
      <xdr:col>72</xdr:col>
      <xdr:colOff>38100</xdr:colOff>
      <xdr:row>95</xdr:row>
      <xdr:rowOff>38874</xdr:rowOff>
    </xdr:to>
    <xdr:sp macro="" textlink="">
      <xdr:nvSpPr>
        <xdr:cNvPr id="719" name="楕円 718"/>
        <xdr:cNvSpPr/>
      </xdr:nvSpPr>
      <xdr:spPr>
        <a:xfrm>
          <a:off x="13652500" y="162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30001</xdr:rowOff>
    </xdr:from>
    <xdr:ext cx="534377" cy="259045"/>
    <xdr:sp macro="" textlink="">
      <xdr:nvSpPr>
        <xdr:cNvPr id="720" name="テキスト ボックス 719"/>
        <xdr:cNvSpPr txBox="1"/>
      </xdr:nvSpPr>
      <xdr:spPr>
        <a:xfrm>
          <a:off x="13436111" y="163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115123</xdr:rowOff>
    </xdr:from>
    <xdr:to>
      <xdr:col>67</xdr:col>
      <xdr:colOff>101600</xdr:colOff>
      <xdr:row>95</xdr:row>
      <xdr:rowOff>45273</xdr:rowOff>
    </xdr:to>
    <xdr:sp macro="" textlink="">
      <xdr:nvSpPr>
        <xdr:cNvPr id="721" name="楕円 720"/>
        <xdr:cNvSpPr/>
      </xdr:nvSpPr>
      <xdr:spPr>
        <a:xfrm>
          <a:off x="12763500" y="162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36400</xdr:rowOff>
    </xdr:from>
    <xdr:ext cx="534377" cy="259045"/>
    <xdr:sp macro="" textlink="">
      <xdr:nvSpPr>
        <xdr:cNvPr id="722" name="テキスト ボックス 721"/>
        <xdr:cNvSpPr txBox="1"/>
      </xdr:nvSpPr>
      <xdr:spPr>
        <a:xfrm>
          <a:off x="12547111" y="163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2" name="テキスト ボックス 761"/>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3" name="フローチャート: 判断 762"/>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4" name="テキスト ボックス 763"/>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72,673</a:t>
          </a:r>
          <a:r>
            <a:rPr kumimoji="1" lang="ja-JP" altLang="en-US" sz="1300">
              <a:latin typeface="ＭＳ Ｐゴシック" panose="020B0600070205080204" pitchFamily="50" charset="-128"/>
              <a:ea typeface="ＭＳ Ｐゴシック" panose="020B0600070205080204" pitchFamily="50" charset="-128"/>
            </a:rPr>
            <a:t>円となり，前年度に比べて</a:t>
          </a:r>
          <a:r>
            <a:rPr kumimoji="1" lang="en-US" altLang="ja-JP" sz="1300">
              <a:latin typeface="ＭＳ Ｐゴシック" panose="020B0600070205080204" pitchFamily="50" charset="-128"/>
              <a:ea typeface="ＭＳ Ｐゴシック" panose="020B0600070205080204" pitchFamily="50" charset="-128"/>
            </a:rPr>
            <a:t>28,803</a:t>
          </a:r>
          <a:r>
            <a:rPr kumimoji="1" lang="ja-JP" altLang="en-US" sz="1300">
              <a:latin typeface="ＭＳ Ｐゴシック" panose="020B0600070205080204" pitchFamily="50" charset="-128"/>
              <a:ea typeface="ＭＳ Ｐゴシック" panose="020B0600070205080204" pitchFamily="50" charset="-128"/>
            </a:rPr>
            <a:t>円増加し，類似団体を大きく上回っている。これはごみ処理施設建設費が大幅に増加したことが主な要因である。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40,918</a:t>
          </a:r>
          <a:r>
            <a:rPr kumimoji="1" lang="ja-JP" altLang="en-US" sz="1300">
              <a:latin typeface="ＭＳ Ｐゴシック" panose="020B0600070205080204" pitchFamily="50" charset="-128"/>
              <a:ea typeface="ＭＳ Ｐゴシック" panose="020B0600070205080204" pitchFamily="50" charset="-128"/>
            </a:rPr>
            <a:t>円となり，前年度に比べて</a:t>
          </a:r>
          <a:r>
            <a:rPr kumimoji="1" lang="en-US" altLang="ja-JP" sz="1300">
              <a:latin typeface="ＭＳ Ｐゴシック" panose="020B0600070205080204" pitchFamily="50" charset="-128"/>
              <a:ea typeface="ＭＳ Ｐゴシック" panose="020B0600070205080204" pitchFamily="50" charset="-128"/>
            </a:rPr>
            <a:t>6,507</a:t>
          </a:r>
          <a:r>
            <a:rPr kumimoji="1" lang="ja-JP" altLang="en-US" sz="1300">
              <a:latin typeface="ＭＳ Ｐゴシック" panose="020B0600070205080204" pitchFamily="50" charset="-128"/>
              <a:ea typeface="ＭＳ Ｐゴシック" panose="020B0600070205080204" pitchFamily="50" charset="-128"/>
            </a:rPr>
            <a:t>円増加している。これは都市開発事業特別会計繰出金や浸水対策費が増加したことが主な要因である。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182,392</a:t>
          </a:r>
          <a:r>
            <a:rPr kumimoji="1" lang="ja-JP" altLang="en-US" sz="1300">
              <a:latin typeface="ＭＳ Ｐゴシック" panose="020B0600070205080204" pitchFamily="50" charset="-128"/>
              <a:ea typeface="ＭＳ Ｐゴシック" panose="020B0600070205080204" pitchFamily="50" charset="-128"/>
            </a:rPr>
            <a:t>円となり，前年度に比べて</a:t>
          </a:r>
          <a:r>
            <a:rPr kumimoji="1" lang="en-US" altLang="ja-JP" sz="1300">
              <a:latin typeface="ＭＳ Ｐゴシック" panose="020B0600070205080204" pitchFamily="50" charset="-128"/>
              <a:ea typeface="ＭＳ Ｐゴシック" panose="020B0600070205080204" pitchFamily="50" charset="-128"/>
            </a:rPr>
            <a:t>11,853</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これは子育て世帯臨時特別給付金や住民税非課税世帯等臨時特別給付金といった新型コロナウイルス感染症対策による給付金などが減少したことが主な要因である。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令和４年度の実質収支は前年度に比べ減少（△６５８百万円）したものの，毎年度一貫して黒字を確保している状況である。</a:t>
          </a:r>
        </a:p>
        <a:p>
          <a:r>
            <a:rPr kumimoji="1" lang="ja-JP" altLang="en-US" sz="1400">
              <a:latin typeface="ＭＳ ゴシック" pitchFamily="49" charset="-128"/>
              <a:ea typeface="ＭＳ ゴシック" pitchFamily="49" charset="-128"/>
            </a:rPr>
            <a:t>　財政調整基金残高については，前年度末残高に対して減少（△２３３百万円）している。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年度以降全会計において黒字額を確保している。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08652\Desktop\&#20316;&#26989;&#12473;&#12506;&#12540;&#12473;\&#12304;&#20316;&#25104;&#20013;&#12305;\111&#12304;&#21508;&#25285;&#24403;&#20837;&#21147;&#12305;_342076_&#31119;&#23665;&#2406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1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R02</v>
          </cell>
          <cell r="C71" t="str">
            <v>R03</v>
          </cell>
          <cell r="D71" t="str">
            <v>R04</v>
          </cell>
        </row>
        <row r="72">
          <cell r="A72" t="str">
            <v>財政調整基金</v>
          </cell>
          <cell r="B72">
            <v>21773</v>
          </cell>
          <cell r="C72">
            <v>19748</v>
          </cell>
          <cell r="D72">
            <v>19515</v>
          </cell>
        </row>
        <row r="73">
          <cell r="A73" t="str">
            <v>減債基金</v>
          </cell>
          <cell r="B73">
            <v>3478</v>
          </cell>
          <cell r="C73">
            <v>8478</v>
          </cell>
          <cell r="D73">
            <v>9479</v>
          </cell>
        </row>
        <row r="74">
          <cell r="A74" t="str">
            <v>その他特定目的基金</v>
          </cell>
          <cell r="B74">
            <v>17670</v>
          </cell>
          <cell r="C74">
            <v>18530</v>
          </cell>
          <cell r="D74">
            <v>17552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19" workbookViewId="0">
      <selection activeCell="AH16" sqref="AH16:AL16"/>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222295714</v>
      </c>
      <c r="BO4" s="449"/>
      <c r="BP4" s="449"/>
      <c r="BQ4" s="449"/>
      <c r="BR4" s="449"/>
      <c r="BS4" s="449"/>
      <c r="BT4" s="449"/>
      <c r="BU4" s="450"/>
      <c r="BV4" s="448">
        <v>211359604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4.2</v>
      </c>
      <c r="CU4" s="589"/>
      <c r="CV4" s="589"/>
      <c r="CW4" s="589"/>
      <c r="CX4" s="589"/>
      <c r="CY4" s="589"/>
      <c r="CZ4" s="589"/>
      <c r="DA4" s="590"/>
      <c r="DB4" s="588">
        <v>4.7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213823764</v>
      </c>
      <c r="BO5" s="420"/>
      <c r="BP5" s="420"/>
      <c r="BQ5" s="420"/>
      <c r="BR5" s="420"/>
      <c r="BS5" s="420"/>
      <c r="BT5" s="420"/>
      <c r="BU5" s="421"/>
      <c r="BV5" s="419">
        <v>203252941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83.2</v>
      </c>
      <c r="CU5" s="417"/>
      <c r="CV5" s="417"/>
      <c r="CW5" s="417"/>
      <c r="CX5" s="417"/>
      <c r="CY5" s="417"/>
      <c r="CZ5" s="417"/>
      <c r="DA5" s="418"/>
      <c r="DB5" s="416">
        <v>82.8</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8471950</v>
      </c>
      <c r="BO6" s="420"/>
      <c r="BP6" s="420"/>
      <c r="BQ6" s="420"/>
      <c r="BR6" s="420"/>
      <c r="BS6" s="420"/>
      <c r="BT6" s="420"/>
      <c r="BU6" s="421"/>
      <c r="BV6" s="419">
        <v>8106663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84.9</v>
      </c>
      <c r="CU6" s="563"/>
      <c r="CV6" s="563"/>
      <c r="CW6" s="563"/>
      <c r="CX6" s="563"/>
      <c r="CY6" s="563"/>
      <c r="CZ6" s="563"/>
      <c r="DA6" s="564"/>
      <c r="DB6" s="562">
        <v>84.5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3950260</v>
      </c>
      <c r="BO7" s="420"/>
      <c r="BP7" s="420"/>
      <c r="BQ7" s="420"/>
      <c r="BR7" s="420"/>
      <c r="BS7" s="420"/>
      <c r="BT7" s="420"/>
      <c r="BU7" s="421"/>
      <c r="BV7" s="419">
        <v>2927318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108118463</v>
      </c>
      <c r="CU7" s="420"/>
      <c r="CV7" s="420"/>
      <c r="CW7" s="420"/>
      <c r="CX7" s="420"/>
      <c r="CY7" s="420"/>
      <c r="CZ7" s="420"/>
      <c r="DA7" s="421"/>
      <c r="DB7" s="419">
        <v>109583258</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4521690</v>
      </c>
      <c r="BO8" s="420"/>
      <c r="BP8" s="420"/>
      <c r="BQ8" s="420"/>
      <c r="BR8" s="420"/>
      <c r="BS8" s="420"/>
      <c r="BT8" s="420"/>
      <c r="BU8" s="421"/>
      <c r="BV8" s="419">
        <v>5179345</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0.79</v>
      </c>
      <c r="CU8" s="523"/>
      <c r="CV8" s="523"/>
      <c r="CW8" s="523"/>
      <c r="CX8" s="523"/>
      <c r="CY8" s="523"/>
      <c r="CZ8" s="523"/>
      <c r="DA8" s="524"/>
      <c r="DB8" s="522">
        <v>0.8</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460930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-657655</v>
      </c>
      <c r="BO9" s="420"/>
      <c r="BP9" s="420"/>
      <c r="BQ9" s="420"/>
      <c r="BR9" s="420"/>
      <c r="BS9" s="420"/>
      <c r="BT9" s="420"/>
      <c r="BU9" s="421"/>
      <c r="BV9" s="419">
        <v>1806193</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12.4</v>
      </c>
      <c r="CU9" s="417"/>
      <c r="CV9" s="417"/>
      <c r="CW9" s="417"/>
      <c r="CX9" s="417"/>
      <c r="CY9" s="417"/>
      <c r="CZ9" s="417"/>
      <c r="DA9" s="418"/>
      <c r="DB9" s="416">
        <v>13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464811</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2762040</v>
      </c>
      <c r="BO10" s="420"/>
      <c r="BP10" s="420"/>
      <c r="BQ10" s="420"/>
      <c r="BR10" s="420"/>
      <c r="BS10" s="420"/>
      <c r="BT10" s="420"/>
      <c r="BU10" s="421"/>
      <c r="BV10" s="419">
        <v>1740210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121</v>
      </c>
      <c r="AV11" s="478"/>
      <c r="AW11" s="478"/>
      <c r="AX11" s="478"/>
      <c r="AY11" s="433" t="s">
        <v>127</v>
      </c>
      <c r="AZ11" s="434"/>
      <c r="BA11" s="434"/>
      <c r="BB11" s="434"/>
      <c r="BC11" s="434"/>
      <c r="BD11" s="434"/>
      <c r="BE11" s="434"/>
      <c r="BF11" s="434"/>
      <c r="BG11" s="434"/>
      <c r="BH11" s="434"/>
      <c r="BI11" s="434"/>
      <c r="BJ11" s="434"/>
      <c r="BK11" s="434"/>
      <c r="BL11" s="434"/>
      <c r="BM11" s="435"/>
      <c r="BN11" s="419">
        <v>1017220</v>
      </c>
      <c r="BO11" s="420"/>
      <c r="BP11" s="420"/>
      <c r="BQ11" s="420"/>
      <c r="BR11" s="420"/>
      <c r="BS11" s="420"/>
      <c r="BT11" s="420"/>
      <c r="BU11" s="421"/>
      <c r="BV11" s="419">
        <v>2034320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460684</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2995332</v>
      </c>
      <c r="BO12" s="420"/>
      <c r="BP12" s="420"/>
      <c r="BQ12" s="420"/>
      <c r="BR12" s="420"/>
      <c r="BS12" s="420"/>
      <c r="BT12" s="420"/>
      <c r="BU12" s="421"/>
      <c r="BV12" s="419">
        <v>3765000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450948</v>
      </c>
      <c r="S13" s="507"/>
      <c r="T13" s="507"/>
      <c r="U13" s="507"/>
      <c r="V13" s="508"/>
      <c r="W13" s="509" t="s">
        <v>140</v>
      </c>
      <c r="X13" s="405"/>
      <c r="Y13" s="405"/>
      <c r="Z13" s="405"/>
      <c r="AA13" s="405"/>
      <c r="AB13" s="406"/>
      <c r="AC13" s="372">
        <v>3059</v>
      </c>
      <c r="AD13" s="373"/>
      <c r="AE13" s="373"/>
      <c r="AF13" s="373"/>
      <c r="AG13" s="374"/>
      <c r="AH13" s="372">
        <v>3365</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126273</v>
      </c>
      <c r="BO13" s="420"/>
      <c r="BP13" s="420"/>
      <c r="BQ13" s="420"/>
      <c r="BR13" s="420"/>
      <c r="BS13" s="420"/>
      <c r="BT13" s="420"/>
      <c r="BU13" s="421"/>
      <c r="BV13" s="419">
        <v>1815723</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1.3</v>
      </c>
      <c r="CU13" s="417"/>
      <c r="CV13" s="417"/>
      <c r="CW13" s="417"/>
      <c r="CX13" s="417"/>
      <c r="CY13" s="417"/>
      <c r="CZ13" s="417"/>
      <c r="DA13" s="418"/>
      <c r="DB13" s="416">
        <v>1.5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463324</v>
      </c>
      <c r="S14" s="507"/>
      <c r="T14" s="507"/>
      <c r="U14" s="507"/>
      <c r="V14" s="508"/>
      <c r="W14" s="510"/>
      <c r="X14" s="408"/>
      <c r="Y14" s="408"/>
      <c r="Z14" s="408"/>
      <c r="AA14" s="408"/>
      <c r="AB14" s="409"/>
      <c r="AC14" s="499">
        <v>1.5</v>
      </c>
      <c r="AD14" s="500"/>
      <c r="AE14" s="500"/>
      <c r="AF14" s="500"/>
      <c r="AG14" s="501"/>
      <c r="AH14" s="499">
        <v>1.7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138</v>
      </c>
      <c r="CU14" s="517"/>
      <c r="CV14" s="517"/>
      <c r="CW14" s="517"/>
      <c r="CX14" s="517"/>
      <c r="CY14" s="517"/>
      <c r="CZ14" s="517"/>
      <c r="DA14" s="518"/>
      <c r="DB14" s="516" t="s">
        <v>147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139</v>
      </c>
      <c r="N15" s="504"/>
      <c r="O15" s="504"/>
      <c r="P15" s="504"/>
      <c r="Q15" s="505"/>
      <c r="R15" s="506">
        <v>454449</v>
      </c>
      <c r="S15" s="507"/>
      <c r="T15" s="507"/>
      <c r="U15" s="507"/>
      <c r="V15" s="508"/>
      <c r="W15" s="509" t="s">
        <v>148</v>
      </c>
      <c r="X15" s="405"/>
      <c r="Y15" s="405"/>
      <c r="Z15" s="405"/>
      <c r="AA15" s="405"/>
      <c r="AB15" s="406"/>
      <c r="AC15" s="372">
        <v>64490</v>
      </c>
      <c r="AD15" s="373"/>
      <c r="AE15" s="373"/>
      <c r="AF15" s="373"/>
      <c r="AG15" s="374"/>
      <c r="AH15" s="372">
        <v>66376</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66676295</v>
      </c>
      <c r="BO15" s="449"/>
      <c r="BP15" s="449"/>
      <c r="BQ15" s="449"/>
      <c r="BR15" s="449"/>
      <c r="BS15" s="449"/>
      <c r="BT15" s="449"/>
      <c r="BU15" s="450"/>
      <c r="BV15" s="448">
        <v>63872060</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31.6</v>
      </c>
      <c r="AD16" s="500"/>
      <c r="AE16" s="500"/>
      <c r="AF16" s="500"/>
      <c r="AG16" s="501"/>
      <c r="AH16" s="499">
        <v>32.6</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85047973</v>
      </c>
      <c r="BO16" s="420"/>
      <c r="BP16" s="420"/>
      <c r="BQ16" s="420"/>
      <c r="BR16" s="420"/>
      <c r="BS16" s="420"/>
      <c r="BT16" s="420"/>
      <c r="BU16" s="421"/>
      <c r="BV16" s="419">
        <v>82016629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125</v>
      </c>
      <c r="S17" s="497"/>
      <c r="T17" s="497"/>
      <c r="U17" s="497"/>
      <c r="V17" s="498"/>
      <c r="W17" s="509" t="s">
        <v>155</v>
      </c>
      <c r="X17" s="405"/>
      <c r="Y17" s="405"/>
      <c r="Z17" s="405"/>
      <c r="AA17" s="405"/>
      <c r="AB17" s="406"/>
      <c r="AC17" s="372">
        <v>136438</v>
      </c>
      <c r="AD17" s="373"/>
      <c r="AE17" s="373"/>
      <c r="AF17" s="373"/>
      <c r="AG17" s="374"/>
      <c r="AH17" s="372">
        <v>134117</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85421862</v>
      </c>
      <c r="BO17" s="420"/>
      <c r="BP17" s="420"/>
      <c r="BQ17" s="420"/>
      <c r="BR17" s="420"/>
      <c r="BS17" s="420"/>
      <c r="BT17" s="420"/>
      <c r="BU17" s="421"/>
      <c r="BV17" s="419">
        <v>81433803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517.72</v>
      </c>
      <c r="M18" s="472"/>
      <c r="N18" s="472"/>
      <c r="O18" s="472"/>
      <c r="P18" s="472"/>
      <c r="Q18" s="472"/>
      <c r="R18" s="473"/>
      <c r="S18" s="473"/>
      <c r="T18" s="473"/>
      <c r="U18" s="473"/>
      <c r="V18" s="474"/>
      <c r="W18" s="490"/>
      <c r="X18" s="491"/>
      <c r="Y18" s="491"/>
      <c r="Z18" s="491"/>
      <c r="AA18" s="491"/>
      <c r="AB18" s="515"/>
      <c r="AC18" s="389">
        <v>66.900000000000006</v>
      </c>
      <c r="AD18" s="390"/>
      <c r="AE18" s="390"/>
      <c r="AF18" s="390"/>
      <c r="AG18" s="475"/>
      <c r="AH18" s="389">
        <v>65.8</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90419556</v>
      </c>
      <c r="BO18" s="420"/>
      <c r="BP18" s="420"/>
      <c r="BQ18" s="420"/>
      <c r="BR18" s="420"/>
      <c r="BS18" s="420"/>
      <c r="BT18" s="420"/>
      <c r="BU18" s="421"/>
      <c r="BV18" s="419">
        <v>89065827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890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131042784</v>
      </c>
      <c r="BO19" s="420"/>
      <c r="BP19" s="420"/>
      <c r="BQ19" s="420"/>
      <c r="BR19" s="420"/>
      <c r="BS19" s="420"/>
      <c r="BT19" s="420"/>
      <c r="BU19" s="421"/>
      <c r="BV19" s="419">
        <v>126443891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193371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143650490</v>
      </c>
      <c r="BO22" s="449"/>
      <c r="BP22" s="449"/>
      <c r="BQ22" s="449"/>
      <c r="BR22" s="449"/>
      <c r="BS22" s="449"/>
      <c r="BT22" s="449"/>
      <c r="BU22" s="450"/>
      <c r="BV22" s="448">
        <v>137537949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76971522</v>
      </c>
      <c r="BO23" s="420"/>
      <c r="BP23" s="420"/>
      <c r="BQ23" s="420"/>
      <c r="BR23" s="420"/>
      <c r="BS23" s="420"/>
      <c r="BT23" s="420"/>
      <c r="BU23" s="421"/>
      <c r="BV23" s="419">
        <v>69764963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11200</v>
      </c>
      <c r="R24" s="373"/>
      <c r="S24" s="373"/>
      <c r="T24" s="373"/>
      <c r="U24" s="373"/>
      <c r="V24" s="374"/>
      <c r="W24" s="462"/>
      <c r="X24" s="399"/>
      <c r="Y24" s="400"/>
      <c r="Z24" s="375" t="s">
        <v>172</v>
      </c>
      <c r="AA24" s="376"/>
      <c r="AB24" s="376"/>
      <c r="AC24" s="376"/>
      <c r="AD24" s="376"/>
      <c r="AE24" s="376"/>
      <c r="AF24" s="376"/>
      <c r="AG24" s="377"/>
      <c r="AH24" s="372">
        <v>2589</v>
      </c>
      <c r="AI24" s="373"/>
      <c r="AJ24" s="373"/>
      <c r="AK24" s="373"/>
      <c r="AL24" s="374"/>
      <c r="AM24" s="372">
        <v>8046612</v>
      </c>
      <c r="AN24" s="373"/>
      <c r="AO24" s="373"/>
      <c r="AP24" s="373"/>
      <c r="AQ24" s="373"/>
      <c r="AR24" s="374"/>
      <c r="AS24" s="372">
        <v>3108</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87741084</v>
      </c>
      <c r="BO24" s="420"/>
      <c r="BP24" s="420"/>
      <c r="BQ24" s="420"/>
      <c r="BR24" s="420"/>
      <c r="BS24" s="420"/>
      <c r="BT24" s="420"/>
      <c r="BU24" s="421"/>
      <c r="BV24" s="419">
        <v>77125284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2</v>
      </c>
      <c r="M25" s="373"/>
      <c r="N25" s="373"/>
      <c r="O25" s="373"/>
      <c r="P25" s="374"/>
      <c r="Q25" s="372">
        <v>9300</v>
      </c>
      <c r="R25" s="373"/>
      <c r="S25" s="373"/>
      <c r="T25" s="373"/>
      <c r="U25" s="373"/>
      <c r="V25" s="374"/>
      <c r="W25" s="462"/>
      <c r="X25" s="399"/>
      <c r="Y25" s="400"/>
      <c r="Z25" s="375" t="s">
        <v>175</v>
      </c>
      <c r="AA25" s="376"/>
      <c r="AB25" s="376"/>
      <c r="AC25" s="376"/>
      <c r="AD25" s="376"/>
      <c r="AE25" s="376"/>
      <c r="AF25" s="376"/>
      <c r="AG25" s="377"/>
      <c r="AH25" s="372" t="s">
        <v>176</v>
      </c>
      <c r="AI25" s="373"/>
      <c r="AJ25" s="373"/>
      <c r="AK25" s="373"/>
      <c r="AL25" s="374"/>
      <c r="AM25" s="372" t="s">
        <v>176</v>
      </c>
      <c r="AN25" s="373"/>
      <c r="AO25" s="373"/>
      <c r="AP25" s="373"/>
      <c r="AQ25" s="373"/>
      <c r="AR25" s="374"/>
      <c r="AS25" s="372" t="s">
        <v>138</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84987018</v>
      </c>
      <c r="BO25" s="449"/>
      <c r="BP25" s="449"/>
      <c r="BQ25" s="449"/>
      <c r="BR25" s="449"/>
      <c r="BS25" s="449"/>
      <c r="BT25" s="449"/>
      <c r="BU25" s="450"/>
      <c r="BV25" s="448">
        <v>102762667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8150</v>
      </c>
      <c r="R26" s="373"/>
      <c r="S26" s="373"/>
      <c r="T26" s="373"/>
      <c r="U26" s="373"/>
      <c r="V26" s="374"/>
      <c r="W26" s="462"/>
      <c r="X26" s="399"/>
      <c r="Y26" s="400"/>
      <c r="Z26" s="375" t="s">
        <v>179</v>
      </c>
      <c r="AA26" s="430"/>
      <c r="AB26" s="430"/>
      <c r="AC26" s="430"/>
      <c r="AD26" s="430"/>
      <c r="AE26" s="430"/>
      <c r="AF26" s="430"/>
      <c r="AG26" s="431"/>
      <c r="AH26" s="372">
        <v>350</v>
      </c>
      <c r="AI26" s="373"/>
      <c r="AJ26" s="373"/>
      <c r="AK26" s="373"/>
      <c r="AL26" s="374"/>
      <c r="AM26" s="372">
        <v>1022000</v>
      </c>
      <c r="AN26" s="373"/>
      <c r="AO26" s="373"/>
      <c r="AP26" s="373"/>
      <c r="AQ26" s="373"/>
      <c r="AR26" s="374"/>
      <c r="AS26" s="372">
        <v>2920</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176</v>
      </c>
      <c r="BO26" s="420"/>
      <c r="BP26" s="420"/>
      <c r="BQ26" s="420"/>
      <c r="BR26" s="420"/>
      <c r="BS26" s="420"/>
      <c r="BT26" s="420"/>
      <c r="BU26" s="421"/>
      <c r="BV26" s="419" t="s">
        <v>176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7650</v>
      </c>
      <c r="R27" s="373"/>
      <c r="S27" s="373"/>
      <c r="T27" s="373"/>
      <c r="U27" s="373"/>
      <c r="V27" s="374"/>
      <c r="W27" s="462"/>
      <c r="X27" s="399"/>
      <c r="Y27" s="400"/>
      <c r="Z27" s="375" t="s">
        <v>182</v>
      </c>
      <c r="AA27" s="376"/>
      <c r="AB27" s="376"/>
      <c r="AC27" s="376"/>
      <c r="AD27" s="376"/>
      <c r="AE27" s="376"/>
      <c r="AF27" s="376"/>
      <c r="AG27" s="377"/>
      <c r="AH27" s="372">
        <v>144</v>
      </c>
      <c r="AI27" s="373"/>
      <c r="AJ27" s="373"/>
      <c r="AK27" s="373"/>
      <c r="AL27" s="374"/>
      <c r="AM27" s="372">
        <v>494984</v>
      </c>
      <c r="AN27" s="373"/>
      <c r="AO27" s="373"/>
      <c r="AP27" s="373"/>
      <c r="AQ27" s="373"/>
      <c r="AR27" s="374"/>
      <c r="AS27" s="372">
        <v>3437</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184</v>
      </c>
      <c r="BO27" s="454"/>
      <c r="BP27" s="454"/>
      <c r="BQ27" s="454"/>
      <c r="BR27" s="454"/>
      <c r="BS27" s="454"/>
      <c r="BT27" s="454"/>
      <c r="BU27" s="455"/>
      <c r="BV27" s="453" t="s">
        <v>176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6850</v>
      </c>
      <c r="R28" s="373"/>
      <c r="S28" s="373"/>
      <c r="T28" s="373"/>
      <c r="U28" s="373"/>
      <c r="V28" s="374"/>
      <c r="W28" s="462"/>
      <c r="X28" s="399"/>
      <c r="Y28" s="400"/>
      <c r="Z28" s="375" t="s">
        <v>186</v>
      </c>
      <c r="AA28" s="376"/>
      <c r="AB28" s="376"/>
      <c r="AC28" s="376"/>
      <c r="AD28" s="376"/>
      <c r="AE28" s="376"/>
      <c r="AF28" s="376"/>
      <c r="AG28" s="377"/>
      <c r="AH28" s="372">
        <v>2</v>
      </c>
      <c r="AI28" s="373"/>
      <c r="AJ28" s="373"/>
      <c r="AK28" s="373"/>
      <c r="AL28" s="374"/>
      <c r="AM28" s="372" t="s">
        <v>187</v>
      </c>
      <c r="AN28" s="373"/>
      <c r="AO28" s="373"/>
      <c r="AP28" s="373"/>
      <c r="AQ28" s="373"/>
      <c r="AR28" s="374"/>
      <c r="AS28" s="372" t="s">
        <v>187</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19515012</v>
      </c>
      <c r="BO28" s="449"/>
      <c r="BP28" s="449"/>
      <c r="BQ28" s="449"/>
      <c r="BR28" s="449"/>
      <c r="BS28" s="449"/>
      <c r="BT28" s="449"/>
      <c r="BU28" s="450"/>
      <c r="BV28" s="448">
        <v>19748304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36</v>
      </c>
      <c r="M29" s="373"/>
      <c r="N29" s="373"/>
      <c r="O29" s="373"/>
      <c r="P29" s="374"/>
      <c r="Q29" s="372">
        <v>6350</v>
      </c>
      <c r="R29" s="373"/>
      <c r="S29" s="373"/>
      <c r="T29" s="373"/>
      <c r="U29" s="373"/>
      <c r="V29" s="374"/>
      <c r="W29" s="463"/>
      <c r="X29" s="464"/>
      <c r="Y29" s="465"/>
      <c r="Z29" s="375" t="s">
        <v>190</v>
      </c>
      <c r="AA29" s="376"/>
      <c r="AB29" s="376"/>
      <c r="AC29" s="376"/>
      <c r="AD29" s="376"/>
      <c r="AE29" s="376"/>
      <c r="AF29" s="376"/>
      <c r="AG29" s="377"/>
      <c r="AH29" s="372">
        <v>2735</v>
      </c>
      <c r="AI29" s="373"/>
      <c r="AJ29" s="373"/>
      <c r="AK29" s="373"/>
      <c r="AL29" s="374"/>
      <c r="AM29" s="372">
        <v>8549756</v>
      </c>
      <c r="AN29" s="373"/>
      <c r="AO29" s="373"/>
      <c r="AP29" s="373"/>
      <c r="AQ29" s="373"/>
      <c r="AR29" s="374"/>
      <c r="AS29" s="372">
        <v>3126</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9479411</v>
      </c>
      <c r="BO29" s="420"/>
      <c r="BP29" s="420"/>
      <c r="BQ29" s="420"/>
      <c r="BR29" s="420"/>
      <c r="BS29" s="420"/>
      <c r="BT29" s="420"/>
      <c r="BU29" s="421"/>
      <c r="BV29" s="419">
        <v>8478051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100.5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17552192</v>
      </c>
      <c r="BO30" s="454"/>
      <c r="BP30" s="454"/>
      <c r="BQ30" s="454"/>
      <c r="BR30" s="454"/>
      <c r="BS30" s="454"/>
      <c r="BT30" s="454"/>
      <c r="BU30" s="455"/>
      <c r="BV30" s="453">
        <v>18529652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IF('各会計、関係団体の財政状況及び健全化判断比率'!B36="","",'各会計、関係団体の財政状況及び健全化判断比率'!B36)</f>
        <v>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福山地区消防組合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福山市土地開発公社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母子父子寡婦福祉資金貸付特別会計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水道事業会計</v>
      </c>
      <c r="AP35" s="368"/>
      <c r="AQ35" s="368"/>
      <c r="AR35" s="368"/>
      <c r="AS35" s="368"/>
      <c r="AT35" s="368"/>
      <c r="AU35" s="368"/>
      <c r="AV35" s="368"/>
      <c r="AW35" s="368"/>
      <c r="AX35" s="368"/>
      <c r="AY35" s="368"/>
      <c r="AZ35" s="368"/>
      <c r="BA35" s="368"/>
      <c r="BB35" s="368"/>
      <c r="BC35" s="368"/>
      <c r="BD35" s="181"/>
      <c r="BE35" s="367">
        <f t="shared" ref="BE35:BE43" si="1">IF(BG35="","",BE34+1)</f>
        <v>13</v>
      </c>
      <c r="BF35" s="367"/>
      <c r="BG35" s="368" t="str">
        <f>IF('各会計、関係団体の財政状況及び健全化判断比率'!B37="","",'各会計、関係団体の財政状況及び健全化判断比率'!B37)</f>
        <v>食肉センター特別会計</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福山市スポーツ協会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誠之奨学資金特別会計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IF('各会計、関係団体の財政状況及び健全化判断比率'!B34="","",'各会計、関係団体の財政状況及び健全化判断比率'!B34)</f>
        <v>工業用水道事業会計</v>
      </c>
      <c r="AP36" s="368"/>
      <c r="AQ36" s="368"/>
      <c r="AR36" s="368"/>
      <c r="AS36" s="368"/>
      <c r="AT36" s="368"/>
      <c r="AU36" s="368"/>
      <c r="AV36" s="368"/>
      <c r="AW36" s="368"/>
      <c r="AX36" s="368"/>
      <c r="AY36" s="368"/>
      <c r="AZ36" s="368"/>
      <c r="BA36" s="368"/>
      <c r="BB36" s="368"/>
      <c r="BC36" s="368"/>
      <c r="BD36" s="181"/>
      <c r="BE36" s="367">
        <f t="shared" si="1"/>
        <v>14</v>
      </c>
      <c r="BF36" s="367"/>
      <c r="BG36" s="368" t="str">
        <f>IF('各会計、関係団体の財政状況及び健全化判断比率'!B38="","",'各会計、関係団体の財政状況及び健全化判断比率'!B38)</f>
        <v>都市開発事業特別会計</v>
      </c>
      <c r="BH36" s="368"/>
      <c r="BI36" s="368"/>
      <c r="BJ36" s="368"/>
      <c r="BK36" s="368"/>
      <c r="BL36" s="368"/>
      <c r="BM36" s="368"/>
      <c r="BN36" s="368"/>
      <c r="BO36" s="368"/>
      <c r="BP36" s="368"/>
      <c r="BQ36" s="368"/>
      <c r="BR36" s="368"/>
      <c r="BS36" s="368"/>
      <c r="BT36" s="368"/>
      <c r="BU36" s="368"/>
      <c r="BV36" s="181"/>
      <c r="BW36" s="367">
        <f t="shared" si="2"/>
        <v>17</v>
      </c>
      <c r="BX36" s="367"/>
      <c r="BY36" s="368" t="str">
        <f>IF('各会計、関係団体の財政状況及び健全化判断比率'!B70="","",'各会計、関係団体の財政状況及び健全化判断比率'!B70)</f>
        <v>後期高齢者医療広域連合（特別会計）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ふくやま芸術文化財団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駐車場事業特別会計</v>
      </c>
      <c r="X37" s="368"/>
      <c r="Y37" s="368"/>
      <c r="Z37" s="368"/>
      <c r="AA37" s="368"/>
      <c r="AB37" s="368"/>
      <c r="AC37" s="368"/>
      <c r="AD37" s="368"/>
      <c r="AE37" s="368"/>
      <c r="AF37" s="368"/>
      <c r="AG37" s="368"/>
      <c r="AH37" s="368"/>
      <c r="AI37" s="368"/>
      <c r="AJ37" s="368"/>
      <c r="AK37" s="368"/>
      <c r="AL37" s="181"/>
      <c r="AM37" s="367">
        <f t="shared" si="0"/>
        <v>11</v>
      </c>
      <c r="AN37" s="367"/>
      <c r="AO37" s="368" t="str">
        <f>IF('各会計、関係団体の財政状況及び健全化判断比率'!B35="","",'各会計、関係団体の財政状況及び健全化判断比率'!B35)</f>
        <v>下水道事業会計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21</v>
      </c>
      <c r="CP37" s="367"/>
      <c r="CQ37" s="368" t="str">
        <f>IF('各会計、関係団体の財政状況及び健全化判断比率'!BS10="","",'各会計、関係団体の財政状況及び健全化判断比率'!BS10)</f>
        <v>備後地域地場産業振興センター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22</v>
      </c>
      <c r="CP38" s="367"/>
      <c r="CQ38" s="368" t="str">
        <f>IF('各会計、関係団体の財政状況及び健全化判断比率'!BS11="","",'各会計、関係団体の財政状況及び健全化判断比率'!BS11)</f>
        <v>アリストぬまくま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ok9E8SXB7d7MmF4SPd82w3/z704Lc1fhXimXPkc83JGtScHOO4wiXQFT8uFZlQrJtRU3eXXqzUc9Vcyb9hd5Bw==" saltValue="YC7fdp0+iHr2EQAvkS1PU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28"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571</v>
      </c>
      <c r="D34" s="1151"/>
      <c r="E34" s="1152"/>
      <c r="F34" s="32">
        <v>11.6</v>
      </c>
      <c r="G34" s="33">
        <v>11.87</v>
      </c>
      <c r="H34" s="33">
        <v>13.48</v>
      </c>
      <c r="I34" s="33">
        <v>14.52</v>
      </c>
      <c r="J34" s="34">
        <v>15.82</v>
      </c>
      <c r="K34" s="22"/>
      <c r="L34" s="22"/>
      <c r="M34" s="22"/>
      <c r="N34" s="22"/>
      <c r="O34" s="22"/>
      <c r="P34" s="22"/>
    </row>
    <row r="35" spans="1:16" ht="39" customHeight="1" x14ac:dyDescent="0.2">
      <c r="A35" s="22"/>
      <c r="B35" s="35"/>
      <c r="C35" s="1145" t="s">
        <v>572</v>
      </c>
      <c r="D35" s="1146"/>
      <c r="E35" s="1147"/>
      <c r="F35" s="36">
        <v>5.75</v>
      </c>
      <c r="G35" s="37">
        <v>6.62</v>
      </c>
      <c r="H35" s="37">
        <v>7.07</v>
      </c>
      <c r="I35" s="37">
        <v>7.51</v>
      </c>
      <c r="J35" s="38">
        <v>8.06</v>
      </c>
      <c r="K35" s="22"/>
      <c r="L35" s="22"/>
      <c r="M35" s="22"/>
      <c r="N35" s="22"/>
      <c r="O35" s="22"/>
      <c r="P35" s="22"/>
    </row>
    <row r="36" spans="1:16" ht="39" customHeight="1" x14ac:dyDescent="0.2">
      <c r="A36" s="22"/>
      <c r="B36" s="35"/>
      <c r="C36" s="1145" t="s">
        <v>573</v>
      </c>
      <c r="D36" s="1146"/>
      <c r="E36" s="1147"/>
      <c r="F36" s="36">
        <v>0.68</v>
      </c>
      <c r="G36" s="37">
        <v>3.47</v>
      </c>
      <c r="H36" s="37">
        <v>3.13</v>
      </c>
      <c r="I36" s="37">
        <v>4.6399999999999997</v>
      </c>
      <c r="J36" s="38">
        <v>4.09</v>
      </c>
      <c r="K36" s="22"/>
      <c r="L36" s="22"/>
      <c r="M36" s="22"/>
      <c r="N36" s="22"/>
      <c r="O36" s="22"/>
      <c r="P36" s="22"/>
    </row>
    <row r="37" spans="1:16" ht="39" customHeight="1" x14ac:dyDescent="0.2">
      <c r="A37" s="22"/>
      <c r="B37" s="35"/>
      <c r="C37" s="1145" t="s">
        <v>574</v>
      </c>
      <c r="D37" s="1146"/>
      <c r="E37" s="1147"/>
      <c r="F37" s="36">
        <v>3.77</v>
      </c>
      <c r="G37" s="37">
        <v>3.76</v>
      </c>
      <c r="H37" s="37">
        <v>3.72</v>
      </c>
      <c r="I37" s="37">
        <v>3.82</v>
      </c>
      <c r="J37" s="38">
        <v>3.94</v>
      </c>
      <c r="K37" s="22"/>
      <c r="L37" s="22"/>
      <c r="M37" s="22"/>
      <c r="N37" s="22"/>
      <c r="O37" s="22"/>
      <c r="P37" s="22"/>
    </row>
    <row r="38" spans="1:16" ht="39" customHeight="1" x14ac:dyDescent="0.2">
      <c r="A38" s="22"/>
      <c r="B38" s="35"/>
      <c r="C38" s="1145" t="s">
        <v>575</v>
      </c>
      <c r="D38" s="1146"/>
      <c r="E38" s="1147"/>
      <c r="F38" s="36">
        <v>1.45</v>
      </c>
      <c r="G38" s="37">
        <v>1.45</v>
      </c>
      <c r="H38" s="37">
        <v>1.63</v>
      </c>
      <c r="I38" s="37">
        <v>1.5</v>
      </c>
      <c r="J38" s="38">
        <v>1.71</v>
      </c>
      <c r="K38" s="22"/>
      <c r="L38" s="22"/>
      <c r="M38" s="22"/>
      <c r="N38" s="22"/>
      <c r="O38" s="22"/>
      <c r="P38" s="22"/>
    </row>
    <row r="39" spans="1:16" ht="39" customHeight="1" x14ac:dyDescent="0.2">
      <c r="A39" s="22"/>
      <c r="B39" s="35"/>
      <c r="C39" s="1145" t="s">
        <v>576</v>
      </c>
      <c r="D39" s="1146"/>
      <c r="E39" s="1147"/>
      <c r="F39" s="36">
        <v>0.9</v>
      </c>
      <c r="G39" s="37">
        <v>1.06</v>
      </c>
      <c r="H39" s="37">
        <v>1.3</v>
      </c>
      <c r="I39" s="37">
        <v>1.34</v>
      </c>
      <c r="J39" s="38">
        <v>1.52</v>
      </c>
      <c r="K39" s="22"/>
      <c r="L39" s="22"/>
      <c r="M39" s="22"/>
      <c r="N39" s="22"/>
      <c r="O39" s="22"/>
      <c r="P39" s="22"/>
    </row>
    <row r="40" spans="1:16" ht="39" customHeight="1" x14ac:dyDescent="0.2">
      <c r="A40" s="22"/>
      <c r="B40" s="35"/>
      <c r="C40" s="1145" t="s">
        <v>577</v>
      </c>
      <c r="D40" s="1146"/>
      <c r="E40" s="1147"/>
      <c r="F40" s="36">
        <v>0.28000000000000003</v>
      </c>
      <c r="G40" s="37">
        <v>0.16</v>
      </c>
      <c r="H40" s="37">
        <v>0.47</v>
      </c>
      <c r="I40" s="37">
        <v>0.08</v>
      </c>
      <c r="J40" s="38">
        <v>0.54</v>
      </c>
      <c r="K40" s="22"/>
      <c r="L40" s="22"/>
      <c r="M40" s="22"/>
      <c r="N40" s="22"/>
      <c r="O40" s="22"/>
      <c r="P40" s="22"/>
    </row>
    <row r="41" spans="1:16" ht="39" customHeight="1" x14ac:dyDescent="0.2">
      <c r="A41" s="22"/>
      <c r="B41" s="35"/>
      <c r="C41" s="1145" t="s">
        <v>578</v>
      </c>
      <c r="D41" s="1146"/>
      <c r="E41" s="1147"/>
      <c r="F41" s="36">
        <v>0.3</v>
      </c>
      <c r="G41" s="37">
        <v>0.44</v>
      </c>
      <c r="H41" s="37">
        <v>0.92</v>
      </c>
      <c r="I41" s="37">
        <v>0.81</v>
      </c>
      <c r="J41" s="38">
        <v>0.44</v>
      </c>
      <c r="K41" s="22"/>
      <c r="L41" s="22"/>
      <c r="M41" s="22"/>
      <c r="N41" s="22"/>
      <c r="O41" s="22"/>
      <c r="P41" s="22"/>
    </row>
    <row r="42" spans="1:16" ht="39" customHeight="1" x14ac:dyDescent="0.2">
      <c r="A42" s="22"/>
      <c r="B42" s="39"/>
      <c r="C42" s="1145" t="s">
        <v>579</v>
      </c>
      <c r="D42" s="1146"/>
      <c r="E42" s="1147"/>
      <c r="F42" s="36" t="s">
        <v>524</v>
      </c>
      <c r="G42" s="37" t="s">
        <v>524</v>
      </c>
      <c r="H42" s="37" t="s">
        <v>524</v>
      </c>
      <c r="I42" s="37" t="s">
        <v>524</v>
      </c>
      <c r="J42" s="38" t="s">
        <v>524</v>
      </c>
      <c r="K42" s="22"/>
      <c r="L42" s="22"/>
      <c r="M42" s="22"/>
      <c r="N42" s="22"/>
      <c r="O42" s="22"/>
      <c r="P42" s="22"/>
    </row>
    <row r="43" spans="1:16" ht="39" customHeight="1" thickBot="1" x14ac:dyDescent="0.25">
      <c r="A43" s="22"/>
      <c r="B43" s="40"/>
      <c r="C43" s="1148" t="s">
        <v>580</v>
      </c>
      <c r="D43" s="1149"/>
      <c r="E43" s="1150"/>
      <c r="F43" s="41">
        <v>0.28999999999999998</v>
      </c>
      <c r="G43" s="42">
        <v>0.25</v>
      </c>
      <c r="H43" s="42">
        <v>0.09</v>
      </c>
      <c r="I43" s="42">
        <v>0.11</v>
      </c>
      <c r="J43" s="43">
        <v>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6Y7a2LMrgBW2Xmm84VLhiU0U2LbQO4oZVzDC+k4k8+mclQ7f6phoidM9hZxO0NUIHyBlrisJJXR8lf1McRj9Q==" saltValue="iSubCm/7WDwYqLFFzpUP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1" zoomScale="70" zoomScaleNormal="70" zoomScaleSheetLayoutView="55" workbookViewId="0">
      <selection activeCell="S55" sqref="S5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14812</v>
      </c>
      <c r="L45" s="60">
        <v>15150</v>
      </c>
      <c r="M45" s="60">
        <v>15214</v>
      </c>
      <c r="N45" s="60">
        <v>14841</v>
      </c>
      <c r="O45" s="61">
        <v>15616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2">
      <c r="A48" s="48"/>
      <c r="B48" s="1178"/>
      <c r="C48" s="1179"/>
      <c r="D48" s="62"/>
      <c r="E48" s="1155" t="s">
        <v>15</v>
      </c>
      <c r="F48" s="1155"/>
      <c r="G48" s="1155"/>
      <c r="H48" s="1155"/>
      <c r="I48" s="1155"/>
      <c r="J48" s="1156"/>
      <c r="K48" s="63">
        <v>3678</v>
      </c>
      <c r="L48" s="64">
        <v>3574</v>
      </c>
      <c r="M48" s="64">
        <v>3372</v>
      </c>
      <c r="N48" s="64">
        <v>3353</v>
      </c>
      <c r="O48" s="65">
        <v>3318</v>
      </c>
      <c r="P48" s="48"/>
      <c r="Q48" s="48"/>
      <c r="R48" s="48"/>
      <c r="S48" s="48"/>
      <c r="T48" s="48"/>
      <c r="U48" s="48"/>
    </row>
    <row r="49" spans="1:21" ht="30.75" customHeight="1" x14ac:dyDescent="0.2">
      <c r="A49" s="48"/>
      <c r="B49" s="1178"/>
      <c r="C49" s="1179"/>
      <c r="D49" s="62"/>
      <c r="E49" s="1155" t="s">
        <v>16</v>
      </c>
      <c r="F49" s="1155"/>
      <c r="G49" s="1155"/>
      <c r="H49" s="1155"/>
      <c r="I49" s="1155"/>
      <c r="J49" s="1156"/>
      <c r="K49" s="63">
        <v>410</v>
      </c>
      <c r="L49" s="64">
        <v>387</v>
      </c>
      <c r="M49" s="64">
        <v>375</v>
      </c>
      <c r="N49" s="64">
        <v>368</v>
      </c>
      <c r="O49" s="65">
        <v>400</v>
      </c>
      <c r="P49" s="48"/>
      <c r="Q49" s="48"/>
      <c r="R49" s="48"/>
      <c r="S49" s="48"/>
      <c r="T49" s="48"/>
      <c r="U49" s="48"/>
    </row>
    <row r="50" spans="1:21" ht="30.75" customHeight="1" x14ac:dyDescent="0.2">
      <c r="A50" s="48"/>
      <c r="B50" s="1178"/>
      <c r="C50" s="1179"/>
      <c r="D50" s="62"/>
      <c r="E50" s="1155" t="s">
        <v>17</v>
      </c>
      <c r="F50" s="1155"/>
      <c r="G50" s="1155"/>
      <c r="H50" s="1155"/>
      <c r="I50" s="1155"/>
      <c r="J50" s="1156"/>
      <c r="K50" s="63">
        <v>174</v>
      </c>
      <c r="L50" s="64">
        <v>158</v>
      </c>
      <c r="M50" s="64">
        <v>148</v>
      </c>
      <c r="N50" s="64">
        <v>121</v>
      </c>
      <c r="O50" s="65">
        <v>107</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18064</v>
      </c>
      <c r="L52" s="64">
        <v>17459</v>
      </c>
      <c r="M52" s="64">
        <v>17577</v>
      </c>
      <c r="N52" s="64">
        <v>17762</v>
      </c>
      <c r="O52" s="65">
        <v>18192</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1010</v>
      </c>
      <c r="L53" s="69">
        <v>1810</v>
      </c>
      <c r="M53" s="69">
        <v>1532</v>
      </c>
      <c r="N53" s="69">
        <v>921</v>
      </c>
      <c r="O53" s="70">
        <v>1249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5">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RzF8Z+TgHKADrYq2uB+vVEb6pzPqzTn6fkHqt95bcWPSiDhCjAAAdy4eN5mDUojsCD4HK8L+97xdYE+ObK2UA==" saltValue="RUsrOHvXSXdB7BZi15bxb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M37" zoomScaleSheetLayoutView="100" workbookViewId="0">
      <selection activeCell="S40" sqref="S40"/>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96" t="s">
        <v>32</v>
      </c>
      <c r="C41" s="1197"/>
      <c r="D41" s="105"/>
      <c r="E41" s="1198" t="s">
        <v>33</v>
      </c>
      <c r="F41" s="1198"/>
      <c r="G41" s="1198"/>
      <c r="H41" s="1199"/>
      <c r="I41" s="355">
        <v>140730</v>
      </c>
      <c r="J41" s="356">
        <v>147449</v>
      </c>
      <c r="K41" s="356">
        <v>143576</v>
      </c>
      <c r="L41" s="356">
        <v>138470</v>
      </c>
      <c r="M41" s="357">
        <v>143882</v>
      </c>
    </row>
    <row r="42" spans="2:13" ht="27.75" customHeight="1" x14ac:dyDescent="0.2">
      <c r="B42" s="1186"/>
      <c r="C42" s="1187"/>
      <c r="D42" s="106"/>
      <c r="E42" s="1190" t="s">
        <v>34</v>
      </c>
      <c r="F42" s="1190"/>
      <c r="G42" s="1190"/>
      <c r="H42" s="1191"/>
      <c r="I42" s="358">
        <v>1349</v>
      </c>
      <c r="J42" s="359">
        <v>1832</v>
      </c>
      <c r="K42" s="359">
        <v>2106</v>
      </c>
      <c r="L42" s="359">
        <v>2034</v>
      </c>
      <c r="M42" s="360">
        <v>1974</v>
      </c>
    </row>
    <row r="43" spans="2:13" ht="27.75" customHeight="1" x14ac:dyDescent="0.2">
      <c r="B43" s="1186"/>
      <c r="C43" s="1187"/>
      <c r="D43" s="106"/>
      <c r="E43" s="1190" t="s">
        <v>35</v>
      </c>
      <c r="F43" s="1190"/>
      <c r="G43" s="1190"/>
      <c r="H43" s="1191"/>
      <c r="I43" s="358">
        <v>44781</v>
      </c>
      <c r="J43" s="359">
        <v>41324</v>
      </c>
      <c r="K43" s="359">
        <v>39423</v>
      </c>
      <c r="L43" s="359">
        <v>37575</v>
      </c>
      <c r="M43" s="360">
        <v>39216</v>
      </c>
    </row>
    <row r="44" spans="2:13" ht="27.75" customHeight="1" x14ac:dyDescent="0.2">
      <c r="B44" s="1186"/>
      <c r="C44" s="1187"/>
      <c r="D44" s="106"/>
      <c r="E44" s="1190" t="s">
        <v>36</v>
      </c>
      <c r="F44" s="1190"/>
      <c r="G44" s="1190"/>
      <c r="H44" s="1191"/>
      <c r="I44" s="358">
        <v>3407</v>
      </c>
      <c r="J44" s="359">
        <v>3327</v>
      </c>
      <c r="K44" s="359">
        <v>3506</v>
      </c>
      <c r="L44" s="359">
        <v>4214</v>
      </c>
      <c r="M44" s="360">
        <v>4119</v>
      </c>
    </row>
    <row r="45" spans="2:13" ht="27.75" customHeight="1" x14ac:dyDescent="0.2">
      <c r="B45" s="1186"/>
      <c r="C45" s="1187"/>
      <c r="D45" s="106"/>
      <c r="E45" s="1190" t="s">
        <v>37</v>
      </c>
      <c r="F45" s="1190"/>
      <c r="G45" s="1190"/>
      <c r="H45" s="1191"/>
      <c r="I45" s="358">
        <v>21378</v>
      </c>
      <c r="J45" s="359">
        <v>21261</v>
      </c>
      <c r="K45" s="359">
        <v>21363</v>
      </c>
      <c r="L45" s="359">
        <v>21271</v>
      </c>
      <c r="M45" s="360">
        <v>21714</v>
      </c>
    </row>
    <row r="46" spans="2:13" ht="27.75" customHeight="1" x14ac:dyDescent="0.2">
      <c r="B46" s="1186"/>
      <c r="C46" s="1187"/>
      <c r="D46" s="107"/>
      <c r="E46" s="1190" t="s">
        <v>38</v>
      </c>
      <c r="F46" s="1190"/>
      <c r="G46" s="1190"/>
      <c r="H46" s="1191"/>
      <c r="I46" s="358">
        <v>98</v>
      </c>
      <c r="J46" s="359">
        <v>64</v>
      </c>
      <c r="K46" s="359">
        <v>37</v>
      </c>
      <c r="L46" s="359">
        <v>18</v>
      </c>
      <c r="M46" s="360">
        <v>7</v>
      </c>
    </row>
    <row r="47" spans="2:13" ht="27.75" customHeight="1" x14ac:dyDescent="0.2">
      <c r="B47" s="1186"/>
      <c r="C47" s="1187"/>
      <c r="D47" s="108"/>
      <c r="E47" s="1200" t="s">
        <v>39</v>
      </c>
      <c r="F47" s="1201"/>
      <c r="G47" s="1201"/>
      <c r="H47" s="1202"/>
      <c r="I47" s="358" t="s">
        <v>524</v>
      </c>
      <c r="J47" s="359" t="s">
        <v>524</v>
      </c>
      <c r="K47" s="359" t="s">
        <v>524</v>
      </c>
      <c r="L47" s="359" t="s">
        <v>524</v>
      </c>
      <c r="M47" s="360" t="s">
        <v>524</v>
      </c>
    </row>
    <row r="48" spans="2:13" ht="27.75" customHeight="1" x14ac:dyDescent="0.2">
      <c r="B48" s="1186"/>
      <c r="C48" s="1187"/>
      <c r="D48" s="106"/>
      <c r="E48" s="1190" t="s">
        <v>40</v>
      </c>
      <c r="F48" s="1190"/>
      <c r="G48" s="1190"/>
      <c r="H48" s="1191"/>
      <c r="I48" s="358" t="s">
        <v>524</v>
      </c>
      <c r="J48" s="359" t="s">
        <v>524</v>
      </c>
      <c r="K48" s="359" t="s">
        <v>524</v>
      </c>
      <c r="L48" s="359" t="s">
        <v>524</v>
      </c>
      <c r="M48" s="360" t="s">
        <v>524</v>
      </c>
    </row>
    <row r="49" spans="2:13" ht="27.75" customHeight="1" x14ac:dyDescent="0.2">
      <c r="B49" s="1188"/>
      <c r="C49" s="1189"/>
      <c r="D49" s="106"/>
      <c r="E49" s="1190" t="s">
        <v>41</v>
      </c>
      <c r="F49" s="1190"/>
      <c r="G49" s="1190"/>
      <c r="H49" s="1191"/>
      <c r="I49" s="358" t="s">
        <v>524</v>
      </c>
      <c r="J49" s="359" t="s">
        <v>524</v>
      </c>
      <c r="K49" s="359" t="s">
        <v>524</v>
      </c>
      <c r="L49" s="359" t="s">
        <v>524</v>
      </c>
      <c r="M49" s="360" t="s">
        <v>524</v>
      </c>
    </row>
    <row r="50" spans="2:13" ht="27.75" customHeight="1" x14ac:dyDescent="0.2">
      <c r="B50" s="1184" t="s">
        <v>42</v>
      </c>
      <c r="C50" s="1185"/>
      <c r="D50" s="109"/>
      <c r="E50" s="1190" t="s">
        <v>43</v>
      </c>
      <c r="F50" s="1190"/>
      <c r="G50" s="1190"/>
      <c r="H50" s="1191"/>
      <c r="I50" s="358">
        <v>43624</v>
      </c>
      <c r="J50" s="359">
        <v>43912</v>
      </c>
      <c r="K50" s="359">
        <v>43607</v>
      </c>
      <c r="L50" s="359">
        <v>48061</v>
      </c>
      <c r="M50" s="360">
        <v>46862</v>
      </c>
    </row>
    <row r="51" spans="2:13" ht="27.75" customHeight="1" x14ac:dyDescent="0.2">
      <c r="B51" s="1186"/>
      <c r="C51" s="1187"/>
      <c r="D51" s="106"/>
      <c r="E51" s="1190" t="s">
        <v>44</v>
      </c>
      <c r="F51" s="1190"/>
      <c r="G51" s="1190"/>
      <c r="H51" s="1191"/>
      <c r="I51" s="358">
        <v>43297</v>
      </c>
      <c r="J51" s="359">
        <v>39961</v>
      </c>
      <c r="K51" s="359">
        <v>37858</v>
      </c>
      <c r="L51" s="359">
        <v>36548</v>
      </c>
      <c r="M51" s="360">
        <v>36619</v>
      </c>
    </row>
    <row r="52" spans="2:13" ht="27.75" customHeight="1" x14ac:dyDescent="0.2">
      <c r="B52" s="1188"/>
      <c r="C52" s="1189"/>
      <c r="D52" s="106"/>
      <c r="E52" s="1190" t="s">
        <v>45</v>
      </c>
      <c r="F52" s="1190"/>
      <c r="G52" s="1190"/>
      <c r="H52" s="1191"/>
      <c r="I52" s="358">
        <v>170992</v>
      </c>
      <c r="J52" s="359">
        <v>176850</v>
      </c>
      <c r="K52" s="359">
        <v>176830</v>
      </c>
      <c r="L52" s="359">
        <v>176299</v>
      </c>
      <c r="M52" s="360">
        <v>188706</v>
      </c>
    </row>
    <row r="53" spans="2:13" ht="27.75" customHeight="1" thickBot="1" x14ac:dyDescent="0.25">
      <c r="B53" s="1192" t="s">
        <v>46</v>
      </c>
      <c r="C53" s="1193"/>
      <c r="D53" s="110"/>
      <c r="E53" s="1194" t="s">
        <v>47</v>
      </c>
      <c r="F53" s="1194"/>
      <c r="G53" s="1194"/>
      <c r="H53" s="1195"/>
      <c r="I53" s="361">
        <v>-46170</v>
      </c>
      <c r="J53" s="362">
        <v>-45464</v>
      </c>
      <c r="K53" s="362">
        <v>-48285</v>
      </c>
      <c r="L53" s="362">
        <v>-57326</v>
      </c>
      <c r="M53" s="363">
        <v>-61276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Wk/3auINou17kul7F0FTYCE1b9alONkLaDZ52Q+4ARZGBIz12r0xaZXT0ioUV08YPWDUVXOwQCA3YVCWIINbXQ==" saltValue="1VVf2GC+qZiiUYGXM3xX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28" zoomScale="70" zoomScaleNormal="70" zoomScaleSheetLayoutView="100" workbookViewId="0">
      <selection activeCell="C61" sqref="C61:E6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567</v>
      </c>
      <c r="G54" s="119" t="s">
        <v>568</v>
      </c>
      <c r="H54" s="120" t="s">
        <v>569</v>
      </c>
    </row>
    <row r="55" spans="2:8" ht="52.5" customHeight="1" x14ac:dyDescent="0.2">
      <c r="B55" s="121"/>
      <c r="C55" s="1211" t="s">
        <v>50</v>
      </c>
      <c r="D55" s="1211"/>
      <c r="E55" s="1212"/>
      <c r="F55" s="122">
        <v>21773</v>
      </c>
      <c r="G55" s="122">
        <v>19748</v>
      </c>
      <c r="H55" s="123">
        <v>19515</v>
      </c>
    </row>
    <row r="56" spans="2:8" ht="52.5" customHeight="1" x14ac:dyDescent="0.2">
      <c r="B56" s="124"/>
      <c r="C56" s="1213" t="s">
        <v>51</v>
      </c>
      <c r="D56" s="1213"/>
      <c r="E56" s="1214"/>
      <c r="F56" s="125">
        <v>3478</v>
      </c>
      <c r="G56" s="125">
        <v>8478</v>
      </c>
      <c r="H56" s="126">
        <v>9479</v>
      </c>
    </row>
    <row r="57" spans="2:8" ht="53.25" customHeight="1" x14ac:dyDescent="0.2">
      <c r="B57" s="124"/>
      <c r="C57" s="1215" t="s">
        <v>52</v>
      </c>
      <c r="D57" s="1215"/>
      <c r="E57" s="1216"/>
      <c r="F57" s="127">
        <v>17670</v>
      </c>
      <c r="G57" s="127">
        <v>18530</v>
      </c>
      <c r="H57" s="128">
        <v>17552</v>
      </c>
    </row>
    <row r="58" spans="2:8" ht="45.75" customHeight="1" x14ac:dyDescent="0.2">
      <c r="B58" s="129"/>
      <c r="C58" s="1203" t="s">
        <v>587</v>
      </c>
      <c r="D58" s="1204"/>
      <c r="E58" s="1205"/>
      <c r="F58" s="130">
        <v>6233</v>
      </c>
      <c r="G58" s="130">
        <v>6066</v>
      </c>
      <c r="H58" s="131">
        <v>4933</v>
      </c>
    </row>
    <row r="59" spans="2:8" ht="45.75" customHeight="1" x14ac:dyDescent="0.2">
      <c r="B59" s="129"/>
      <c r="C59" s="1203" t="s">
        <v>588</v>
      </c>
      <c r="D59" s="1204"/>
      <c r="E59" s="1205"/>
      <c r="F59" s="130">
        <v>2607</v>
      </c>
      <c r="G59" s="130">
        <v>2647</v>
      </c>
      <c r="H59" s="131">
        <v>3304</v>
      </c>
    </row>
    <row r="60" spans="2:8" ht="45.75" customHeight="1" x14ac:dyDescent="0.2">
      <c r="B60" s="129"/>
      <c r="C60" s="1203" t="s">
        <v>589</v>
      </c>
      <c r="D60" s="1204"/>
      <c r="E60" s="1205"/>
      <c r="F60" s="130">
        <v>3018</v>
      </c>
      <c r="G60" s="130">
        <v>3090</v>
      </c>
      <c r="H60" s="131">
        <v>3128</v>
      </c>
    </row>
    <row r="61" spans="2:8" ht="45.75" customHeight="1" x14ac:dyDescent="0.2">
      <c r="B61" s="129"/>
      <c r="C61" s="1203" t="s">
        <v>590</v>
      </c>
      <c r="D61" s="1204"/>
      <c r="E61" s="1205"/>
      <c r="F61" s="130">
        <v>2131</v>
      </c>
      <c r="G61" s="130">
        <v>2626</v>
      </c>
      <c r="H61" s="131">
        <v>1829</v>
      </c>
    </row>
    <row r="62" spans="2:8" ht="45.75" customHeight="1" thickBot="1" x14ac:dyDescent="0.25">
      <c r="B62" s="132"/>
      <c r="C62" s="1206" t="s">
        <v>591</v>
      </c>
      <c r="D62" s="1207"/>
      <c r="E62" s="1208"/>
      <c r="F62" s="133">
        <v>1039</v>
      </c>
      <c r="G62" s="133">
        <v>995</v>
      </c>
      <c r="H62" s="134">
        <v>917</v>
      </c>
    </row>
    <row r="63" spans="2:8" ht="52.5" customHeight="1" thickBot="1" x14ac:dyDescent="0.25">
      <c r="B63" s="135"/>
      <c r="C63" s="1209" t="s">
        <v>53</v>
      </c>
      <c r="D63" s="1209"/>
      <c r="E63" s="1210"/>
      <c r="F63" s="136">
        <v>42921</v>
      </c>
      <c r="G63" s="136">
        <v>46756</v>
      </c>
      <c r="H63" s="137">
        <v>46547</v>
      </c>
    </row>
    <row r="64" spans="2:8" ht="13.2" x14ac:dyDescent="0.2"/>
  </sheetData>
  <sheetProtection algorithmName="SHA-512" hashValue="WnyueqVvN9Zn8g0VSSJIKuet5Eo7Y1LKJj9GCpr6uxAUio+hibrzWGe5mr5r/c6qdH1YuRW5cdHLIHEmfbKuuA==" saltValue="hlIt+npHys+wxZYd8jpv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562</v>
      </c>
      <c r="G2" s="151"/>
      <c r="H2" s="152"/>
    </row>
    <row r="3" spans="1:8" x14ac:dyDescent="0.2">
      <c r="A3" s="148" t="s">
        <v>555</v>
      </c>
      <c r="B3" s="153"/>
      <c r="C3" s="154"/>
      <c r="D3" s="155">
        <v>39340</v>
      </c>
      <c r="E3" s="156"/>
      <c r="F3" s="157">
        <v>46457</v>
      </c>
      <c r="G3" s="158"/>
      <c r="H3" s="159"/>
    </row>
    <row r="4" spans="1:8" x14ac:dyDescent="0.2">
      <c r="A4" s="160"/>
      <c r="B4" s="161"/>
      <c r="C4" s="162"/>
      <c r="D4" s="163">
        <v>26381</v>
      </c>
      <c r="E4" s="164"/>
      <c r="F4" s="165">
        <v>24020</v>
      </c>
      <c r="G4" s="166"/>
      <c r="H4" s="167"/>
    </row>
    <row r="5" spans="1:8" x14ac:dyDescent="0.2">
      <c r="A5" s="148" t="s">
        <v>557</v>
      </c>
      <c r="B5" s="153"/>
      <c r="C5" s="154"/>
      <c r="D5" s="155">
        <v>66050</v>
      </c>
      <c r="E5" s="156"/>
      <c r="F5" s="157">
        <v>51849</v>
      </c>
      <c r="G5" s="158"/>
      <c r="H5" s="159"/>
    </row>
    <row r="6" spans="1:8" x14ac:dyDescent="0.2">
      <c r="A6" s="160"/>
      <c r="B6" s="161"/>
      <c r="C6" s="162"/>
      <c r="D6" s="163">
        <v>38325</v>
      </c>
      <c r="E6" s="164"/>
      <c r="F6" s="165">
        <v>26326</v>
      </c>
      <c r="G6" s="166"/>
      <c r="H6" s="167"/>
    </row>
    <row r="7" spans="1:8" x14ac:dyDescent="0.2">
      <c r="A7" s="148" t="s">
        <v>558</v>
      </c>
      <c r="B7" s="153"/>
      <c r="C7" s="154"/>
      <c r="D7" s="155">
        <v>44491</v>
      </c>
      <c r="E7" s="156"/>
      <c r="F7" s="157">
        <v>52191</v>
      </c>
      <c r="G7" s="158"/>
      <c r="H7" s="159"/>
    </row>
    <row r="8" spans="1:8" x14ac:dyDescent="0.2">
      <c r="A8" s="160"/>
      <c r="B8" s="161"/>
      <c r="C8" s="162"/>
      <c r="D8" s="163">
        <v>27665</v>
      </c>
      <c r="E8" s="164"/>
      <c r="F8" s="165">
        <v>26807</v>
      </c>
      <c r="G8" s="166"/>
      <c r="H8" s="167"/>
    </row>
    <row r="9" spans="1:8" x14ac:dyDescent="0.2">
      <c r="A9" s="148" t="s">
        <v>559</v>
      </c>
      <c r="B9" s="153"/>
      <c r="C9" s="154"/>
      <c r="D9" s="155">
        <v>51075</v>
      </c>
      <c r="E9" s="156"/>
      <c r="F9" s="157">
        <v>48105</v>
      </c>
      <c r="G9" s="158"/>
      <c r="H9" s="159"/>
    </row>
    <row r="10" spans="1:8" x14ac:dyDescent="0.2">
      <c r="A10" s="160"/>
      <c r="B10" s="161"/>
      <c r="C10" s="162"/>
      <c r="D10" s="163">
        <v>32565</v>
      </c>
      <c r="E10" s="164"/>
      <c r="F10" s="165">
        <v>24072</v>
      </c>
      <c r="G10" s="166"/>
      <c r="H10" s="167"/>
    </row>
    <row r="11" spans="1:8" x14ac:dyDescent="0.2">
      <c r="A11" s="148" t="s">
        <v>560</v>
      </c>
      <c r="B11" s="153"/>
      <c r="C11" s="154"/>
      <c r="D11" s="155">
        <v>86698</v>
      </c>
      <c r="E11" s="156"/>
      <c r="F11" s="157">
        <v>47446</v>
      </c>
      <c r="G11" s="158"/>
      <c r="H11" s="159"/>
    </row>
    <row r="12" spans="1:8" x14ac:dyDescent="0.2">
      <c r="A12" s="160"/>
      <c r="B12" s="161"/>
      <c r="C12" s="168"/>
      <c r="D12" s="163">
        <v>45512</v>
      </c>
      <c r="E12" s="164"/>
      <c r="F12" s="165">
        <v>24371</v>
      </c>
      <c r="G12" s="166"/>
      <c r="H12" s="167"/>
    </row>
    <row r="13" spans="1:8" x14ac:dyDescent="0.2">
      <c r="A13" s="148"/>
      <c r="B13" s="153"/>
      <c r="C13" s="169"/>
      <c r="D13" s="170">
        <v>57531</v>
      </c>
      <c r="E13" s="171"/>
      <c r="F13" s="172">
        <v>49210</v>
      </c>
      <c r="G13" s="173"/>
      <c r="H13" s="159"/>
    </row>
    <row r="14" spans="1:8" x14ac:dyDescent="0.2">
      <c r="A14" s="160"/>
      <c r="B14" s="161"/>
      <c r="C14" s="162"/>
      <c r="D14" s="163">
        <v>34090</v>
      </c>
      <c r="E14" s="164"/>
      <c r="F14" s="165">
        <v>25119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0.77</v>
      </c>
      <c r="C19" s="174">
        <f>ROUND(VALUE(SUBSTITUTE(実質収支比率等に係る経年分析!G$48,"▲","-")),2)</f>
        <v>3.56</v>
      </c>
      <c r="D19" s="174">
        <f>ROUND(VALUE(SUBSTITUTE(実質収支比率等に係る経年分析!H$48,"▲","-")),2)</f>
        <v>3.23</v>
      </c>
      <c r="E19" s="174">
        <f>ROUND(VALUE(SUBSTITUTE(実質収支比率等に係る経年分析!I$48,"▲","-")),2)</f>
        <v>4.7300000000000004</v>
      </c>
      <c r="F19" s="174">
        <f>ROUND(VALUE(SUBSTITUTE(実質収支比率等に係る経年分析!J$48,"▲","-")),2)</f>
        <v>4.18</v>
      </c>
    </row>
    <row r="20" spans="1:11" x14ac:dyDescent="0.2">
      <c r="A20" s="174" t="s">
        <v>57</v>
      </c>
      <c r="B20" s="174">
        <f>ROUND(VALUE(SUBSTITUTE(実質収支比率等に係る経年分析!F$47,"▲","-")),2)</f>
        <v>20.21</v>
      </c>
      <c r="C20" s="174">
        <f>ROUND(VALUE(SUBSTITUTE(実質収支比率等に係る経年分析!G$47,"▲","-")),2)</f>
        <v>21.58</v>
      </c>
      <c r="D20" s="174">
        <f>ROUND(VALUE(SUBSTITUTE(実質収支比率等に係る経年分析!H$47,"▲","-")),2)</f>
        <v>20.82</v>
      </c>
      <c r="E20" s="174">
        <f>ROUND(VALUE(SUBSTITUTE(実質収支比率等に係る経年分析!I$47,"▲","-")),2)</f>
        <v>18.02</v>
      </c>
      <c r="F20" s="174">
        <f>ROUND(VALUE(SUBSTITUTE(実質収支比率等に係る経年分析!J$47,"▲","-")),2)</f>
        <v>18.05</v>
      </c>
    </row>
    <row r="21" spans="1:11" x14ac:dyDescent="0.2">
      <c r="A21" s="174" t="s">
        <v>58</v>
      </c>
      <c r="B21" s="174">
        <f>IF(ISNUMBER(VALUE(SUBSTITUTE(実質収支比率等に係る経年分析!F$49,"▲","-"))),ROUND(VALUE(SUBSTITUTE(実質収支比率等に係る経年分析!F$49,"▲","-")),2),NA())</f>
        <v>-0.81</v>
      </c>
      <c r="C21" s="174">
        <f>IF(ISNUMBER(VALUE(SUBSTITUTE(実質収支比率等に係る経年分析!G$49,"▲","-"))),ROUND(VALUE(SUBSTITUTE(実質収支比率等に係る経年分析!G$49,"▲","-")),2),NA())</f>
        <v>5.27</v>
      </c>
      <c r="D21" s="174">
        <f>IF(ISNUMBER(VALUE(SUBSTITUTE(実質収支比率等に係る経年分析!H$49,"▲","-"))),ROUND(VALUE(SUBSTITUTE(実質収支比率等に係る経年分析!H$49,"▲","-")),2),NA())</f>
        <v>0.71</v>
      </c>
      <c r="E21" s="174">
        <f>IF(ISNUMBER(VALUE(SUBSTITUTE(実質収支比率等に係る経年分析!I$49,"▲","-"))),ROUND(VALUE(SUBSTITUTE(実質収支比率等に係る経年分析!I$49,"▲","-")),2),NA())</f>
        <v>1.66</v>
      </c>
      <c r="F21" s="174">
        <f>IF(ISNUMBER(VALUE(SUBSTITUTE(実質収支比率等に係る経年分析!J$49,"▲","-"))),ROUND(VALUE(SUBSTITUTE(実質収支比率等に係る経年分析!J$49,"▲","-")),2),NA())</f>
        <v>0.12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0.28999999999999998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国民健康保険特別会計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0.44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0.92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0.81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0.44</v>
      </c>
    </row>
    <row r="30" spans="1:11" x14ac:dyDescent="0.2">
      <c r="A30" s="175" t="str">
        <f>IF(連結実質赤字比率に係る赤字・黒字の構成分析!C$40="",NA(),連結実質赤字比率に係る赤字・黒字の構成分析!C$40)</f>
        <v>介護保険特別会計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0.28000000000000003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0.54</v>
      </c>
    </row>
    <row r="31" spans="1:11" x14ac:dyDescent="0.2">
      <c r="A31" s="175" t="str">
        <f>IF(連結実質赤字比率に係る赤字・黒字の構成分析!C$39="",NA(),連結実質赤字比率に係る赤字・黒字の構成分析!C$39)</f>
        <v>駐車場事業特別会計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1.34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1.52</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1.63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1.71</v>
      </c>
    </row>
    <row r="33" spans="1:16" x14ac:dyDescent="0.2">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3.77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3.76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3.72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3.82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3.94</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3.47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3.13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4.6399999999999997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4.09</v>
      </c>
    </row>
    <row r="35" spans="1:16" x14ac:dyDescent="0.2">
      <c r="A35" s="175" t="str">
        <f>IF(連結実質赤字比率に係る赤字・黒字の構成分析!C$35="",NA(),連結実質赤字比率に係る赤字・黒字の構成分析!C$35)</f>
        <v>工業用水道事業会計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7.51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8.06</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11.87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13.48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15.82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18064</v>
      </c>
      <c r="E42" s="176"/>
      <c r="F42" s="176"/>
      <c r="G42" s="176">
        <f>'実質公債費比率（分子）の構造'!L$52</f>
        <v>17459</v>
      </c>
      <c r="H42" s="176"/>
      <c r="I42" s="176"/>
      <c r="J42" s="176">
        <f>'実質公債費比率（分子）の構造'!M$52</f>
        <v>17577</v>
      </c>
      <c r="K42" s="176"/>
      <c r="L42" s="176"/>
      <c r="M42" s="176">
        <f>'実質公債費比率（分子）の構造'!N$52</f>
        <v>17762</v>
      </c>
      <c r="N42" s="176"/>
      <c r="O42" s="176"/>
      <c r="P42" s="176">
        <f>'実質公債費比率（分子）の構造'!O$52</f>
        <v>18192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174</v>
      </c>
      <c r="C44" s="176"/>
      <c r="D44" s="176"/>
      <c r="E44" s="176">
        <f>'実質公債費比率（分子）の構造'!L$50</f>
        <v>158</v>
      </c>
      <c r="F44" s="176"/>
      <c r="G44" s="176"/>
      <c r="H44" s="176">
        <f>'実質公債費比率（分子）の構造'!M$50</f>
        <v>148</v>
      </c>
      <c r="I44" s="176"/>
      <c r="J44" s="176"/>
      <c r="K44" s="176">
        <f>'実質公債費比率（分子）の構造'!N$50</f>
        <v>121</v>
      </c>
      <c r="L44" s="176"/>
      <c r="M44" s="176"/>
      <c r="N44" s="176">
        <f>'実質公債費比率（分子）の構造'!O$50</f>
        <v>107</v>
      </c>
      <c r="O44" s="176"/>
      <c r="P44" s="176"/>
    </row>
    <row r="45" spans="1:16" x14ac:dyDescent="0.2">
      <c r="A45" s="176" t="s">
        <v>68</v>
      </c>
      <c r="B45" s="176">
        <f>'実質公債費比率（分子）の構造'!K$49</f>
        <v>410</v>
      </c>
      <c r="C45" s="176"/>
      <c r="D45" s="176"/>
      <c r="E45" s="176">
        <f>'実質公債費比率（分子）の構造'!L$49</f>
        <v>387</v>
      </c>
      <c r="F45" s="176"/>
      <c r="G45" s="176"/>
      <c r="H45" s="176">
        <f>'実質公債費比率（分子）の構造'!M$49</f>
        <v>375</v>
      </c>
      <c r="I45" s="176"/>
      <c r="J45" s="176"/>
      <c r="K45" s="176">
        <f>'実質公債費比率（分子）の構造'!N$49</f>
        <v>368</v>
      </c>
      <c r="L45" s="176"/>
      <c r="M45" s="176"/>
      <c r="N45" s="176">
        <f>'実質公債費比率（分子）の構造'!O$49</f>
        <v>400</v>
      </c>
      <c r="O45" s="176"/>
      <c r="P45" s="176"/>
    </row>
    <row r="46" spans="1:16" x14ac:dyDescent="0.2">
      <c r="A46" s="176" t="s">
        <v>69</v>
      </c>
      <c r="B46" s="176">
        <f>'実質公債費比率（分子）の構造'!K$48</f>
        <v>3678</v>
      </c>
      <c r="C46" s="176"/>
      <c r="D46" s="176"/>
      <c r="E46" s="176">
        <f>'実質公債費比率（分子）の構造'!L$48</f>
        <v>3574</v>
      </c>
      <c r="F46" s="176"/>
      <c r="G46" s="176"/>
      <c r="H46" s="176">
        <f>'実質公債費比率（分子）の構造'!M$48</f>
        <v>3372</v>
      </c>
      <c r="I46" s="176"/>
      <c r="J46" s="176"/>
      <c r="K46" s="176">
        <f>'実質公債費比率（分子）の構造'!N$48</f>
        <v>3353</v>
      </c>
      <c r="L46" s="176"/>
      <c r="M46" s="176"/>
      <c r="N46" s="176">
        <f>'実質公債費比率（分子）の構造'!O$48</f>
        <v>3318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14812</v>
      </c>
      <c r="C49" s="176"/>
      <c r="D49" s="176"/>
      <c r="E49" s="176">
        <f>'実質公債費比率（分子）の構造'!L$45</f>
        <v>15150</v>
      </c>
      <c r="F49" s="176"/>
      <c r="G49" s="176"/>
      <c r="H49" s="176">
        <f>'実質公債費比率（分子）の構造'!M$45</f>
        <v>15214</v>
      </c>
      <c r="I49" s="176"/>
      <c r="J49" s="176"/>
      <c r="K49" s="176">
        <f>'実質公債費比率（分子）の構造'!N$45</f>
        <v>14841</v>
      </c>
      <c r="L49" s="176"/>
      <c r="M49" s="176"/>
      <c r="N49" s="176">
        <f>'実質公債費比率（分子）の構造'!O$45</f>
        <v>15616</v>
      </c>
      <c r="O49" s="176"/>
      <c r="P49" s="176"/>
    </row>
    <row r="50" spans="1:16" x14ac:dyDescent="0.2">
      <c r="A50" s="176" t="s">
        <v>73</v>
      </c>
      <c r="B50" s="176" t="e">
        <f>NA()</f>
        <v>#N/A</v>
      </c>
      <c r="C50" s="176">
        <f>IF(ISNUMBER('実質公債費比率（分子）の構造'!K$53),'実質公債費比率（分子）の構造'!K$53,NA())</f>
        <v>1010</v>
      </c>
      <c r="D50" s="176" t="e">
        <f>NA()</f>
        <v>#N/A</v>
      </c>
      <c r="E50" s="176" t="e">
        <f>NA()</f>
        <v>#N/A</v>
      </c>
      <c r="F50" s="176">
        <f>IF(ISNUMBER('実質公債費比率（分子）の構造'!L$53),'実質公債費比率（分子）の構造'!L$53,NA())</f>
        <v>1810</v>
      </c>
      <c r="G50" s="176" t="e">
        <f>NA()</f>
        <v>#N/A</v>
      </c>
      <c r="H50" s="176" t="e">
        <f>NA()</f>
        <v>#N/A</v>
      </c>
      <c r="I50" s="176">
        <f>IF(ISNUMBER('実質公債費比率（分子）の構造'!M$53),'実質公債費比率（分子）の構造'!M$53,NA())</f>
        <v>1532</v>
      </c>
      <c r="J50" s="176" t="e">
        <f>NA()</f>
        <v>#N/A</v>
      </c>
      <c r="K50" s="176" t="e">
        <f>NA()</f>
        <v>#N/A</v>
      </c>
      <c r="L50" s="176">
        <f>IF(ISNUMBER('実質公債費比率（分子）の構造'!N$53),'実質公債費比率（分子）の構造'!N$53,NA())</f>
        <v>921</v>
      </c>
      <c r="M50" s="176" t="e">
        <f>NA()</f>
        <v>#N/A</v>
      </c>
      <c r="N50" s="176" t="e">
        <f>NA()</f>
        <v>#N/A</v>
      </c>
      <c r="O50" s="176">
        <f>IF(ISNUMBER('実質公債費比率（分子）の構造'!O$53),'実質公債費比率（分子）の構造'!O$53,NA())</f>
        <v>1249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170992</v>
      </c>
      <c r="E56" s="175"/>
      <c r="F56" s="175"/>
      <c r="G56" s="175">
        <f>'将来負担比率（分子）の構造'!J$52</f>
        <v>176850</v>
      </c>
      <c r="H56" s="175"/>
      <c r="I56" s="175"/>
      <c r="J56" s="175">
        <f>'将来負担比率（分子）の構造'!K$52</f>
        <v>176830</v>
      </c>
      <c r="K56" s="175"/>
      <c r="L56" s="175"/>
      <c r="M56" s="175">
        <f>'将来負担比率（分子）の構造'!L$52</f>
        <v>176299</v>
      </c>
      <c r="N56" s="175"/>
      <c r="O56" s="175"/>
      <c r="P56" s="175">
        <f>'将来負担比率（分子）の構造'!M$52</f>
        <v>188706</v>
      </c>
    </row>
    <row r="57" spans="1:16" x14ac:dyDescent="0.2">
      <c r="A57" s="175" t="s">
        <v>44</v>
      </c>
      <c r="B57" s="175"/>
      <c r="C57" s="175"/>
      <c r="D57" s="175">
        <f>'将来負担比率（分子）の構造'!I$51</f>
        <v>43297</v>
      </c>
      <c r="E57" s="175"/>
      <c r="F57" s="175"/>
      <c r="G57" s="175">
        <f>'将来負担比率（分子）の構造'!J$51</f>
        <v>39961</v>
      </c>
      <c r="H57" s="175"/>
      <c r="I57" s="175"/>
      <c r="J57" s="175">
        <f>'将来負担比率（分子）の構造'!K$51</f>
        <v>37858</v>
      </c>
      <c r="K57" s="175"/>
      <c r="L57" s="175"/>
      <c r="M57" s="175">
        <f>'将来負担比率（分子）の構造'!L$51</f>
        <v>36548</v>
      </c>
      <c r="N57" s="175"/>
      <c r="O57" s="175"/>
      <c r="P57" s="175">
        <f>'将来負担比率（分子）の構造'!M$51</f>
        <v>36619</v>
      </c>
    </row>
    <row r="58" spans="1:16" x14ac:dyDescent="0.2">
      <c r="A58" s="175" t="s">
        <v>43</v>
      </c>
      <c r="B58" s="175"/>
      <c r="C58" s="175"/>
      <c r="D58" s="175">
        <f>'将来負担比率（分子）の構造'!I$50</f>
        <v>43624</v>
      </c>
      <c r="E58" s="175"/>
      <c r="F58" s="175"/>
      <c r="G58" s="175">
        <f>'将来負担比率（分子）の構造'!J$50</f>
        <v>43912</v>
      </c>
      <c r="H58" s="175"/>
      <c r="I58" s="175"/>
      <c r="J58" s="175">
        <f>'将来負担比率（分子）の構造'!K$50</f>
        <v>43607</v>
      </c>
      <c r="K58" s="175"/>
      <c r="L58" s="175"/>
      <c r="M58" s="175">
        <f>'将来負担比率（分子）の構造'!L$50</f>
        <v>48061</v>
      </c>
      <c r="N58" s="175"/>
      <c r="O58" s="175"/>
      <c r="P58" s="175">
        <f>'将来負担比率（分子）の構造'!M$50</f>
        <v>46862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98</v>
      </c>
      <c r="C61" s="175"/>
      <c r="D61" s="175"/>
      <c r="E61" s="175">
        <f>'将来負担比率（分子）の構造'!J$46</f>
        <v>64</v>
      </c>
      <c r="F61" s="175"/>
      <c r="G61" s="175"/>
      <c r="H61" s="175">
        <f>'将来負担比率（分子）の構造'!K$46</f>
        <v>37</v>
      </c>
      <c r="I61" s="175"/>
      <c r="J61" s="175"/>
      <c r="K61" s="175">
        <f>'将来負担比率（分子）の構造'!L$46</f>
        <v>18</v>
      </c>
      <c r="L61" s="175"/>
      <c r="M61" s="175"/>
      <c r="N61" s="175">
        <f>'将来負担比率（分子）の構造'!M$46</f>
        <v>7</v>
      </c>
      <c r="O61" s="175"/>
      <c r="P61" s="175"/>
    </row>
    <row r="62" spans="1:16" x14ac:dyDescent="0.2">
      <c r="A62" s="175" t="s">
        <v>37</v>
      </c>
      <c r="B62" s="175">
        <f>'将来負担比率（分子）の構造'!I$45</f>
        <v>21378</v>
      </c>
      <c r="C62" s="175"/>
      <c r="D62" s="175"/>
      <c r="E62" s="175">
        <f>'将来負担比率（分子）の構造'!J$45</f>
        <v>21261</v>
      </c>
      <c r="F62" s="175"/>
      <c r="G62" s="175"/>
      <c r="H62" s="175">
        <f>'将来負担比率（分子）の構造'!K$45</f>
        <v>21363</v>
      </c>
      <c r="I62" s="175"/>
      <c r="J62" s="175"/>
      <c r="K62" s="175">
        <f>'将来負担比率（分子）の構造'!L$45</f>
        <v>21271</v>
      </c>
      <c r="L62" s="175"/>
      <c r="M62" s="175"/>
      <c r="N62" s="175">
        <f>'将来負担比率（分子）の構造'!M$45</f>
        <v>21714</v>
      </c>
      <c r="O62" s="175"/>
      <c r="P62" s="175"/>
    </row>
    <row r="63" spans="1:16" x14ac:dyDescent="0.2">
      <c r="A63" s="175" t="s">
        <v>36</v>
      </c>
      <c r="B63" s="175">
        <f>'将来負担比率（分子）の構造'!I$44</f>
        <v>3407</v>
      </c>
      <c r="C63" s="175"/>
      <c r="D63" s="175"/>
      <c r="E63" s="175">
        <f>'将来負担比率（分子）の構造'!J$44</f>
        <v>3327</v>
      </c>
      <c r="F63" s="175"/>
      <c r="G63" s="175"/>
      <c r="H63" s="175">
        <f>'将来負担比率（分子）の構造'!K$44</f>
        <v>3506</v>
      </c>
      <c r="I63" s="175"/>
      <c r="J63" s="175"/>
      <c r="K63" s="175">
        <f>'将来負担比率（分子）の構造'!L$44</f>
        <v>4214</v>
      </c>
      <c r="L63" s="175"/>
      <c r="M63" s="175"/>
      <c r="N63" s="175">
        <f>'将来負担比率（分子）の構造'!M$44</f>
        <v>4119</v>
      </c>
      <c r="O63" s="175"/>
      <c r="P63" s="175"/>
    </row>
    <row r="64" spans="1:16" x14ac:dyDescent="0.2">
      <c r="A64" s="175" t="s">
        <v>35</v>
      </c>
      <c r="B64" s="175">
        <f>'将来負担比率（分子）の構造'!I$43</f>
        <v>44781</v>
      </c>
      <c r="C64" s="175"/>
      <c r="D64" s="175"/>
      <c r="E64" s="175">
        <f>'将来負担比率（分子）の構造'!J$43</f>
        <v>41324</v>
      </c>
      <c r="F64" s="175"/>
      <c r="G64" s="175"/>
      <c r="H64" s="175">
        <f>'将来負担比率（分子）の構造'!K$43</f>
        <v>39423</v>
      </c>
      <c r="I64" s="175"/>
      <c r="J64" s="175"/>
      <c r="K64" s="175">
        <f>'将来負担比率（分子）の構造'!L$43</f>
        <v>37575</v>
      </c>
      <c r="L64" s="175"/>
      <c r="M64" s="175"/>
      <c r="N64" s="175">
        <f>'将来負担比率（分子）の構造'!M$43</f>
        <v>39216</v>
      </c>
      <c r="O64" s="175"/>
      <c r="P64" s="175"/>
    </row>
    <row r="65" spans="1:16" x14ac:dyDescent="0.2">
      <c r="A65" s="175" t="s">
        <v>34</v>
      </c>
      <c r="B65" s="175">
        <f>'将来負担比率（分子）の構造'!I$42</f>
        <v>1349</v>
      </c>
      <c r="C65" s="175"/>
      <c r="D65" s="175"/>
      <c r="E65" s="175">
        <f>'将来負担比率（分子）の構造'!J$42</f>
        <v>1832</v>
      </c>
      <c r="F65" s="175"/>
      <c r="G65" s="175"/>
      <c r="H65" s="175">
        <f>'将来負担比率（分子）の構造'!K$42</f>
        <v>2106</v>
      </c>
      <c r="I65" s="175"/>
      <c r="J65" s="175"/>
      <c r="K65" s="175">
        <f>'将来負担比率（分子）の構造'!L$42</f>
        <v>2034</v>
      </c>
      <c r="L65" s="175"/>
      <c r="M65" s="175"/>
      <c r="N65" s="175">
        <f>'将来負担比率（分子）の構造'!M$42</f>
        <v>1974</v>
      </c>
      <c r="O65" s="175"/>
      <c r="P65" s="175"/>
    </row>
    <row r="66" spans="1:16" x14ac:dyDescent="0.2">
      <c r="A66" s="175" t="s">
        <v>33</v>
      </c>
      <c r="B66" s="175">
        <f>'将来負担比率（分子）の構造'!I$41</f>
        <v>140730</v>
      </c>
      <c r="C66" s="175"/>
      <c r="D66" s="175"/>
      <c r="E66" s="175">
        <f>'将来負担比率（分子）の構造'!J$41</f>
        <v>147449</v>
      </c>
      <c r="F66" s="175"/>
      <c r="G66" s="175"/>
      <c r="H66" s="175">
        <f>'将来負担比率（分子）の構造'!K$41</f>
        <v>143576</v>
      </c>
      <c r="I66" s="175"/>
      <c r="J66" s="175"/>
      <c r="K66" s="175">
        <f>'将来負担比率（分子）の構造'!L$41</f>
        <v>138470</v>
      </c>
      <c r="L66" s="175"/>
      <c r="M66" s="175"/>
      <c r="N66" s="175">
        <f>'将来負担比率（分子）の構造'!M$41</f>
        <v>143882</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e">
        <f>#REF!</f>
        <v>#REF!</v>
      </c>
      <c r="C71" s="178" t="e">
        <f>#REF!</f>
        <v>#REF!</v>
      </c>
      <c r="D71" s="178" t="e">
        <f>#REF!</f>
        <v>#REF!</v>
      </c>
    </row>
    <row r="72" spans="1:16" x14ac:dyDescent="0.2">
      <c r="A72" s="178" t="s">
        <v>79</v>
      </c>
      <c r="B72" s="179" t="e">
        <f>#REF!</f>
        <v>#REF!</v>
      </c>
      <c r="C72" s="179" t="e">
        <f>#REF!</f>
        <v>#REF!</v>
      </c>
      <c r="D72" s="179" t="e">
        <f>#REF!</f>
        <v>#REF!</v>
      </c>
    </row>
    <row r="73" spans="1:16" x14ac:dyDescent="0.2">
      <c r="A73" s="178" t="s">
        <v>80</v>
      </c>
      <c r="B73" s="179" t="e">
        <f>#REF!</f>
        <v>#REF!</v>
      </c>
      <c r="C73" s="179" t="e">
        <f>#REF!</f>
        <v>#REF!</v>
      </c>
      <c r="D73" s="179" t="e">
        <f>#REF!</f>
        <v>#REF!</v>
      </c>
    </row>
    <row r="74" spans="1:16" x14ac:dyDescent="0.2">
      <c r="A74" s="178" t="s">
        <v>81</v>
      </c>
      <c r="B74" s="179" t="e">
        <f>#REF!</f>
        <v>#REF!</v>
      </c>
      <c r="C74" s="179" t="e">
        <f>#REF!</f>
        <v>#REF!</v>
      </c>
      <c r="D74" s="179" t="e">
        <f>#REF!</f>
        <v>#REF!</v>
      </c>
    </row>
  </sheetData>
  <sheetProtection algorithmName="SHA-512" hashValue="uG9XJfaS5xeGdxytbK7pI4dmmCBecPcbLgQMoO+If2EvOLc60BObxzQMgEdZ+YuBcLAmaZePsfB6qaYkd58cyQ==" saltValue="qQLZM7JLJumuTZpRuc2Y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77206575</v>
      </c>
      <c r="S5" s="677"/>
      <c r="T5" s="677"/>
      <c r="U5" s="677"/>
      <c r="V5" s="677"/>
      <c r="W5" s="677"/>
      <c r="X5" s="677"/>
      <c r="Y5" s="702"/>
      <c r="Z5" s="715">
        <v>34.700000000000003</v>
      </c>
      <c r="AA5" s="715"/>
      <c r="AB5" s="715"/>
      <c r="AC5" s="715"/>
      <c r="AD5" s="716">
        <v>71931662</v>
      </c>
      <c r="AE5" s="716"/>
      <c r="AF5" s="716"/>
      <c r="AG5" s="716"/>
      <c r="AH5" s="716"/>
      <c r="AI5" s="716"/>
      <c r="AJ5" s="716"/>
      <c r="AK5" s="716"/>
      <c r="AL5" s="703">
        <v>67.599999999999994</v>
      </c>
      <c r="AM5" s="685"/>
      <c r="AN5" s="685"/>
      <c r="AO5" s="704"/>
      <c r="AP5" s="679" t="s">
        <v>231</v>
      </c>
      <c r="AQ5" s="680"/>
      <c r="AR5" s="680"/>
      <c r="AS5" s="680"/>
      <c r="AT5" s="680"/>
      <c r="AU5" s="680"/>
      <c r="AV5" s="680"/>
      <c r="AW5" s="680"/>
      <c r="AX5" s="680"/>
      <c r="AY5" s="680"/>
      <c r="AZ5" s="680"/>
      <c r="BA5" s="680"/>
      <c r="BB5" s="680"/>
      <c r="BC5" s="680"/>
      <c r="BD5" s="680"/>
      <c r="BE5" s="680"/>
      <c r="BF5" s="681"/>
      <c r="BG5" s="621">
        <v>68309909</v>
      </c>
      <c r="BH5" s="622"/>
      <c r="BI5" s="622"/>
      <c r="BJ5" s="622"/>
      <c r="BK5" s="622"/>
      <c r="BL5" s="622"/>
      <c r="BM5" s="622"/>
      <c r="BN5" s="623"/>
      <c r="BO5" s="659">
        <v>88.5</v>
      </c>
      <c r="BP5" s="659"/>
      <c r="BQ5" s="659"/>
      <c r="BR5" s="659"/>
      <c r="BS5" s="660">
        <v>1148008</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1601520</v>
      </c>
      <c r="S6" s="622"/>
      <c r="T6" s="622"/>
      <c r="U6" s="622"/>
      <c r="V6" s="622"/>
      <c r="W6" s="622"/>
      <c r="X6" s="622"/>
      <c r="Y6" s="623"/>
      <c r="Z6" s="659">
        <v>0.7</v>
      </c>
      <c r="AA6" s="659"/>
      <c r="AB6" s="659"/>
      <c r="AC6" s="659"/>
      <c r="AD6" s="660">
        <v>1601520</v>
      </c>
      <c r="AE6" s="660"/>
      <c r="AF6" s="660"/>
      <c r="AG6" s="660"/>
      <c r="AH6" s="660"/>
      <c r="AI6" s="660"/>
      <c r="AJ6" s="660"/>
      <c r="AK6" s="660"/>
      <c r="AL6" s="624">
        <v>1.5</v>
      </c>
      <c r="AM6" s="625"/>
      <c r="AN6" s="625"/>
      <c r="AO6" s="661"/>
      <c r="AP6" s="618" t="s">
        <v>236</v>
      </c>
      <c r="AQ6" s="619"/>
      <c r="AR6" s="619"/>
      <c r="AS6" s="619"/>
      <c r="AT6" s="619"/>
      <c r="AU6" s="619"/>
      <c r="AV6" s="619"/>
      <c r="AW6" s="619"/>
      <c r="AX6" s="619"/>
      <c r="AY6" s="619"/>
      <c r="AZ6" s="619"/>
      <c r="BA6" s="619"/>
      <c r="BB6" s="619"/>
      <c r="BC6" s="619"/>
      <c r="BD6" s="619"/>
      <c r="BE6" s="619"/>
      <c r="BF6" s="620"/>
      <c r="BG6" s="621">
        <v>68309909</v>
      </c>
      <c r="BH6" s="622"/>
      <c r="BI6" s="622"/>
      <c r="BJ6" s="622"/>
      <c r="BK6" s="622"/>
      <c r="BL6" s="622"/>
      <c r="BM6" s="622"/>
      <c r="BN6" s="623"/>
      <c r="BO6" s="659">
        <v>88.5</v>
      </c>
      <c r="BP6" s="659"/>
      <c r="BQ6" s="659"/>
      <c r="BR6" s="659"/>
      <c r="BS6" s="660">
        <v>1148008</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720522</v>
      </c>
      <c r="CS6" s="622"/>
      <c r="CT6" s="622"/>
      <c r="CU6" s="622"/>
      <c r="CV6" s="622"/>
      <c r="CW6" s="622"/>
      <c r="CX6" s="622"/>
      <c r="CY6" s="623"/>
      <c r="CZ6" s="703">
        <v>0.3</v>
      </c>
      <c r="DA6" s="685"/>
      <c r="DB6" s="685"/>
      <c r="DC6" s="705"/>
      <c r="DD6" s="627" t="s">
        <v>238</v>
      </c>
      <c r="DE6" s="622"/>
      <c r="DF6" s="622"/>
      <c r="DG6" s="622"/>
      <c r="DH6" s="622"/>
      <c r="DI6" s="622"/>
      <c r="DJ6" s="622"/>
      <c r="DK6" s="622"/>
      <c r="DL6" s="622"/>
      <c r="DM6" s="622"/>
      <c r="DN6" s="622"/>
      <c r="DO6" s="622"/>
      <c r="DP6" s="623"/>
      <c r="DQ6" s="627">
        <v>720522</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30048</v>
      </c>
      <c r="S7" s="622"/>
      <c r="T7" s="622"/>
      <c r="U7" s="622"/>
      <c r="V7" s="622"/>
      <c r="W7" s="622"/>
      <c r="X7" s="622"/>
      <c r="Y7" s="623"/>
      <c r="Z7" s="659">
        <v>0</v>
      </c>
      <c r="AA7" s="659"/>
      <c r="AB7" s="659"/>
      <c r="AC7" s="659"/>
      <c r="AD7" s="660">
        <v>30048</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29799424</v>
      </c>
      <c r="BH7" s="622"/>
      <c r="BI7" s="622"/>
      <c r="BJ7" s="622"/>
      <c r="BK7" s="622"/>
      <c r="BL7" s="622"/>
      <c r="BM7" s="622"/>
      <c r="BN7" s="623"/>
      <c r="BO7" s="659">
        <v>38.6</v>
      </c>
      <c r="BP7" s="659"/>
      <c r="BQ7" s="659"/>
      <c r="BR7" s="659"/>
      <c r="BS7" s="660">
        <v>1148008</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20790359</v>
      </c>
      <c r="CS7" s="622"/>
      <c r="CT7" s="622"/>
      <c r="CU7" s="622"/>
      <c r="CV7" s="622"/>
      <c r="CW7" s="622"/>
      <c r="CX7" s="622"/>
      <c r="CY7" s="623"/>
      <c r="CZ7" s="659">
        <v>9.6999999999999993</v>
      </c>
      <c r="DA7" s="659"/>
      <c r="DB7" s="659"/>
      <c r="DC7" s="659"/>
      <c r="DD7" s="627">
        <v>3095593</v>
      </c>
      <c r="DE7" s="622"/>
      <c r="DF7" s="622"/>
      <c r="DG7" s="622"/>
      <c r="DH7" s="622"/>
      <c r="DI7" s="622"/>
      <c r="DJ7" s="622"/>
      <c r="DK7" s="622"/>
      <c r="DL7" s="622"/>
      <c r="DM7" s="622"/>
      <c r="DN7" s="622"/>
      <c r="DO7" s="622"/>
      <c r="DP7" s="623"/>
      <c r="DQ7" s="627">
        <v>16047668</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327417</v>
      </c>
      <c r="S8" s="622"/>
      <c r="T8" s="622"/>
      <c r="U8" s="622"/>
      <c r="V8" s="622"/>
      <c r="W8" s="622"/>
      <c r="X8" s="622"/>
      <c r="Y8" s="623"/>
      <c r="Z8" s="659">
        <v>0.1</v>
      </c>
      <c r="AA8" s="659"/>
      <c r="AB8" s="659"/>
      <c r="AC8" s="659"/>
      <c r="AD8" s="660">
        <v>327417</v>
      </c>
      <c r="AE8" s="660"/>
      <c r="AF8" s="660"/>
      <c r="AG8" s="660"/>
      <c r="AH8" s="660"/>
      <c r="AI8" s="660"/>
      <c r="AJ8" s="660"/>
      <c r="AK8" s="660"/>
      <c r="AL8" s="624">
        <v>0.3</v>
      </c>
      <c r="AM8" s="625"/>
      <c r="AN8" s="625"/>
      <c r="AO8" s="661"/>
      <c r="AP8" s="618" t="s">
        <v>243</v>
      </c>
      <c r="AQ8" s="619"/>
      <c r="AR8" s="619"/>
      <c r="AS8" s="619"/>
      <c r="AT8" s="619"/>
      <c r="AU8" s="619"/>
      <c r="AV8" s="619"/>
      <c r="AW8" s="619"/>
      <c r="AX8" s="619"/>
      <c r="AY8" s="619"/>
      <c r="AZ8" s="619"/>
      <c r="BA8" s="619"/>
      <c r="BB8" s="619"/>
      <c r="BC8" s="619"/>
      <c r="BD8" s="619"/>
      <c r="BE8" s="619"/>
      <c r="BF8" s="620"/>
      <c r="BG8" s="621">
        <v>799103</v>
      </c>
      <c r="BH8" s="622"/>
      <c r="BI8" s="622"/>
      <c r="BJ8" s="622"/>
      <c r="BK8" s="622"/>
      <c r="BL8" s="622"/>
      <c r="BM8" s="622"/>
      <c r="BN8" s="623"/>
      <c r="BO8" s="659">
        <v>1</v>
      </c>
      <c r="BP8" s="659"/>
      <c r="BQ8" s="659"/>
      <c r="BR8" s="659"/>
      <c r="BS8" s="660" t="s">
        <v>244</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84025293</v>
      </c>
      <c r="CS8" s="622"/>
      <c r="CT8" s="622"/>
      <c r="CU8" s="622"/>
      <c r="CV8" s="622"/>
      <c r="CW8" s="622"/>
      <c r="CX8" s="622"/>
      <c r="CY8" s="623"/>
      <c r="CZ8" s="659">
        <v>39.299999999999997</v>
      </c>
      <c r="DA8" s="659"/>
      <c r="DB8" s="659"/>
      <c r="DC8" s="659"/>
      <c r="DD8" s="627">
        <v>1731326</v>
      </c>
      <c r="DE8" s="622"/>
      <c r="DF8" s="622"/>
      <c r="DG8" s="622"/>
      <c r="DH8" s="622"/>
      <c r="DI8" s="622"/>
      <c r="DJ8" s="622"/>
      <c r="DK8" s="622"/>
      <c r="DL8" s="622"/>
      <c r="DM8" s="622"/>
      <c r="DN8" s="622"/>
      <c r="DO8" s="622"/>
      <c r="DP8" s="623"/>
      <c r="DQ8" s="627">
        <v>37951097</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229318</v>
      </c>
      <c r="S9" s="622"/>
      <c r="T9" s="622"/>
      <c r="U9" s="622"/>
      <c r="V9" s="622"/>
      <c r="W9" s="622"/>
      <c r="X9" s="622"/>
      <c r="Y9" s="623"/>
      <c r="Z9" s="659">
        <v>0.1</v>
      </c>
      <c r="AA9" s="659"/>
      <c r="AB9" s="659"/>
      <c r="AC9" s="659"/>
      <c r="AD9" s="660">
        <v>229318</v>
      </c>
      <c r="AE9" s="660"/>
      <c r="AF9" s="660"/>
      <c r="AG9" s="660"/>
      <c r="AH9" s="660"/>
      <c r="AI9" s="660"/>
      <c r="AJ9" s="660"/>
      <c r="AK9" s="660"/>
      <c r="AL9" s="624">
        <v>0.2</v>
      </c>
      <c r="AM9" s="625"/>
      <c r="AN9" s="625"/>
      <c r="AO9" s="661"/>
      <c r="AP9" s="618" t="s">
        <v>247</v>
      </c>
      <c r="AQ9" s="619"/>
      <c r="AR9" s="619"/>
      <c r="AS9" s="619"/>
      <c r="AT9" s="619"/>
      <c r="AU9" s="619"/>
      <c r="AV9" s="619"/>
      <c r="AW9" s="619"/>
      <c r="AX9" s="619"/>
      <c r="AY9" s="619"/>
      <c r="AZ9" s="619"/>
      <c r="BA9" s="619"/>
      <c r="BB9" s="619"/>
      <c r="BC9" s="619"/>
      <c r="BD9" s="619"/>
      <c r="BE9" s="619"/>
      <c r="BF9" s="620"/>
      <c r="BG9" s="621">
        <v>23671833</v>
      </c>
      <c r="BH9" s="622"/>
      <c r="BI9" s="622"/>
      <c r="BJ9" s="622"/>
      <c r="BK9" s="622"/>
      <c r="BL9" s="622"/>
      <c r="BM9" s="622"/>
      <c r="BN9" s="623"/>
      <c r="BO9" s="659">
        <v>30.7</v>
      </c>
      <c r="BP9" s="659"/>
      <c r="BQ9" s="659"/>
      <c r="BR9" s="659"/>
      <c r="BS9" s="660" t="s">
        <v>238</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33479117</v>
      </c>
      <c r="CS9" s="622"/>
      <c r="CT9" s="622"/>
      <c r="CU9" s="622"/>
      <c r="CV9" s="622"/>
      <c r="CW9" s="622"/>
      <c r="CX9" s="622"/>
      <c r="CY9" s="623"/>
      <c r="CZ9" s="659">
        <v>15.7</v>
      </c>
      <c r="DA9" s="659"/>
      <c r="DB9" s="659"/>
      <c r="DC9" s="659"/>
      <c r="DD9" s="627">
        <v>15161396</v>
      </c>
      <c r="DE9" s="622"/>
      <c r="DF9" s="622"/>
      <c r="DG9" s="622"/>
      <c r="DH9" s="622"/>
      <c r="DI9" s="622"/>
      <c r="DJ9" s="622"/>
      <c r="DK9" s="622"/>
      <c r="DL9" s="622"/>
      <c r="DM9" s="622"/>
      <c r="DN9" s="622"/>
      <c r="DO9" s="622"/>
      <c r="DP9" s="623"/>
      <c r="DQ9" s="627">
        <v>14268222</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238</v>
      </c>
      <c r="S10" s="622"/>
      <c r="T10" s="622"/>
      <c r="U10" s="622"/>
      <c r="V10" s="622"/>
      <c r="W10" s="622"/>
      <c r="X10" s="622"/>
      <c r="Y10" s="623"/>
      <c r="Z10" s="659" t="s">
        <v>244</v>
      </c>
      <c r="AA10" s="659"/>
      <c r="AB10" s="659"/>
      <c r="AC10" s="659"/>
      <c r="AD10" s="660" t="s">
        <v>244</v>
      </c>
      <c r="AE10" s="660"/>
      <c r="AF10" s="660"/>
      <c r="AG10" s="660"/>
      <c r="AH10" s="660"/>
      <c r="AI10" s="660"/>
      <c r="AJ10" s="660"/>
      <c r="AK10" s="660"/>
      <c r="AL10" s="624" t="s">
        <v>238</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1306409</v>
      </c>
      <c r="BH10" s="622"/>
      <c r="BI10" s="622"/>
      <c r="BJ10" s="622"/>
      <c r="BK10" s="622"/>
      <c r="BL10" s="622"/>
      <c r="BM10" s="622"/>
      <c r="BN10" s="623"/>
      <c r="BO10" s="659">
        <v>1.7</v>
      </c>
      <c r="BP10" s="659"/>
      <c r="BQ10" s="659"/>
      <c r="BR10" s="659"/>
      <c r="BS10" s="660" t="s">
        <v>238</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721010</v>
      </c>
      <c r="CS10" s="622"/>
      <c r="CT10" s="622"/>
      <c r="CU10" s="622"/>
      <c r="CV10" s="622"/>
      <c r="CW10" s="622"/>
      <c r="CX10" s="622"/>
      <c r="CY10" s="623"/>
      <c r="CZ10" s="659">
        <v>0.3</v>
      </c>
      <c r="DA10" s="659"/>
      <c r="DB10" s="659"/>
      <c r="DC10" s="659"/>
      <c r="DD10" s="627" t="s">
        <v>244</v>
      </c>
      <c r="DE10" s="622"/>
      <c r="DF10" s="622"/>
      <c r="DG10" s="622"/>
      <c r="DH10" s="622"/>
      <c r="DI10" s="622"/>
      <c r="DJ10" s="622"/>
      <c r="DK10" s="622"/>
      <c r="DL10" s="622"/>
      <c r="DM10" s="622"/>
      <c r="DN10" s="622"/>
      <c r="DO10" s="622"/>
      <c r="DP10" s="623"/>
      <c r="DQ10" s="627">
        <v>138413</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11549363</v>
      </c>
      <c r="S11" s="622"/>
      <c r="T11" s="622"/>
      <c r="U11" s="622"/>
      <c r="V11" s="622"/>
      <c r="W11" s="622"/>
      <c r="X11" s="622"/>
      <c r="Y11" s="623"/>
      <c r="Z11" s="624">
        <v>5.2</v>
      </c>
      <c r="AA11" s="625"/>
      <c r="AB11" s="625"/>
      <c r="AC11" s="626"/>
      <c r="AD11" s="627">
        <v>11549363</v>
      </c>
      <c r="AE11" s="622"/>
      <c r="AF11" s="622"/>
      <c r="AG11" s="622"/>
      <c r="AH11" s="622"/>
      <c r="AI11" s="622"/>
      <c r="AJ11" s="622"/>
      <c r="AK11" s="623"/>
      <c r="AL11" s="624">
        <v>10.8</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4022079</v>
      </c>
      <c r="BH11" s="622"/>
      <c r="BI11" s="622"/>
      <c r="BJ11" s="622"/>
      <c r="BK11" s="622"/>
      <c r="BL11" s="622"/>
      <c r="BM11" s="622"/>
      <c r="BN11" s="623"/>
      <c r="BO11" s="659">
        <v>5.2</v>
      </c>
      <c r="BP11" s="659"/>
      <c r="BQ11" s="659"/>
      <c r="BR11" s="659"/>
      <c r="BS11" s="660">
        <v>1148008</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2327186</v>
      </c>
      <c r="CS11" s="622"/>
      <c r="CT11" s="622"/>
      <c r="CU11" s="622"/>
      <c r="CV11" s="622"/>
      <c r="CW11" s="622"/>
      <c r="CX11" s="622"/>
      <c r="CY11" s="623"/>
      <c r="CZ11" s="659">
        <v>1.1000000000000001</v>
      </c>
      <c r="DA11" s="659"/>
      <c r="DB11" s="659"/>
      <c r="DC11" s="659"/>
      <c r="DD11" s="627">
        <v>959388</v>
      </c>
      <c r="DE11" s="622"/>
      <c r="DF11" s="622"/>
      <c r="DG11" s="622"/>
      <c r="DH11" s="622"/>
      <c r="DI11" s="622"/>
      <c r="DJ11" s="622"/>
      <c r="DK11" s="622"/>
      <c r="DL11" s="622"/>
      <c r="DM11" s="622"/>
      <c r="DN11" s="622"/>
      <c r="DO11" s="622"/>
      <c r="DP11" s="623"/>
      <c r="DQ11" s="627">
        <v>1574325</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v>46344</v>
      </c>
      <c r="S12" s="622"/>
      <c r="T12" s="622"/>
      <c r="U12" s="622"/>
      <c r="V12" s="622"/>
      <c r="W12" s="622"/>
      <c r="X12" s="622"/>
      <c r="Y12" s="623"/>
      <c r="Z12" s="659">
        <v>0</v>
      </c>
      <c r="AA12" s="659"/>
      <c r="AB12" s="659"/>
      <c r="AC12" s="659"/>
      <c r="AD12" s="660">
        <v>46344</v>
      </c>
      <c r="AE12" s="660"/>
      <c r="AF12" s="660"/>
      <c r="AG12" s="660"/>
      <c r="AH12" s="660"/>
      <c r="AI12" s="660"/>
      <c r="AJ12" s="660"/>
      <c r="AK12" s="660"/>
      <c r="AL12" s="624">
        <v>0</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33460830</v>
      </c>
      <c r="BH12" s="622"/>
      <c r="BI12" s="622"/>
      <c r="BJ12" s="622"/>
      <c r="BK12" s="622"/>
      <c r="BL12" s="622"/>
      <c r="BM12" s="622"/>
      <c r="BN12" s="623"/>
      <c r="BO12" s="659">
        <v>43.3</v>
      </c>
      <c r="BP12" s="659"/>
      <c r="BQ12" s="659"/>
      <c r="BR12" s="659"/>
      <c r="BS12" s="660" t="s">
        <v>244</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3535976</v>
      </c>
      <c r="CS12" s="622"/>
      <c r="CT12" s="622"/>
      <c r="CU12" s="622"/>
      <c r="CV12" s="622"/>
      <c r="CW12" s="622"/>
      <c r="CX12" s="622"/>
      <c r="CY12" s="623"/>
      <c r="CZ12" s="659">
        <v>1.7</v>
      </c>
      <c r="DA12" s="659"/>
      <c r="DB12" s="659"/>
      <c r="DC12" s="659"/>
      <c r="DD12" s="627">
        <v>144010</v>
      </c>
      <c r="DE12" s="622"/>
      <c r="DF12" s="622"/>
      <c r="DG12" s="622"/>
      <c r="DH12" s="622"/>
      <c r="DI12" s="622"/>
      <c r="DJ12" s="622"/>
      <c r="DK12" s="622"/>
      <c r="DL12" s="622"/>
      <c r="DM12" s="622"/>
      <c r="DN12" s="622"/>
      <c r="DO12" s="622"/>
      <c r="DP12" s="623"/>
      <c r="DQ12" s="627">
        <v>2761433</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244</v>
      </c>
      <c r="S13" s="622"/>
      <c r="T13" s="622"/>
      <c r="U13" s="622"/>
      <c r="V13" s="622"/>
      <c r="W13" s="622"/>
      <c r="X13" s="622"/>
      <c r="Y13" s="623"/>
      <c r="Z13" s="659" t="s">
        <v>238</v>
      </c>
      <c r="AA13" s="659"/>
      <c r="AB13" s="659"/>
      <c r="AC13" s="659"/>
      <c r="AD13" s="660" t="s">
        <v>244</v>
      </c>
      <c r="AE13" s="660"/>
      <c r="AF13" s="660"/>
      <c r="AG13" s="660"/>
      <c r="AH13" s="660"/>
      <c r="AI13" s="660"/>
      <c r="AJ13" s="660"/>
      <c r="AK13" s="660"/>
      <c r="AL13" s="624" t="s">
        <v>238</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33413319</v>
      </c>
      <c r="BH13" s="622"/>
      <c r="BI13" s="622"/>
      <c r="BJ13" s="622"/>
      <c r="BK13" s="622"/>
      <c r="BL13" s="622"/>
      <c r="BM13" s="622"/>
      <c r="BN13" s="623"/>
      <c r="BO13" s="659">
        <v>43.3</v>
      </c>
      <c r="BP13" s="659"/>
      <c r="BQ13" s="659"/>
      <c r="BR13" s="659"/>
      <c r="BS13" s="660" t="s">
        <v>244</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18850218</v>
      </c>
      <c r="CS13" s="622"/>
      <c r="CT13" s="622"/>
      <c r="CU13" s="622"/>
      <c r="CV13" s="622"/>
      <c r="CW13" s="622"/>
      <c r="CX13" s="622"/>
      <c r="CY13" s="623"/>
      <c r="CZ13" s="659">
        <v>8.8000000000000007</v>
      </c>
      <c r="DA13" s="659"/>
      <c r="DB13" s="659"/>
      <c r="DC13" s="659"/>
      <c r="DD13" s="627">
        <v>9271597</v>
      </c>
      <c r="DE13" s="622"/>
      <c r="DF13" s="622"/>
      <c r="DG13" s="622"/>
      <c r="DH13" s="622"/>
      <c r="DI13" s="622"/>
      <c r="DJ13" s="622"/>
      <c r="DK13" s="622"/>
      <c r="DL13" s="622"/>
      <c r="DM13" s="622"/>
      <c r="DN13" s="622"/>
      <c r="DO13" s="622"/>
      <c r="DP13" s="623"/>
      <c r="DQ13" s="627">
        <v>10240136</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42</v>
      </c>
      <c r="S14" s="622"/>
      <c r="T14" s="622"/>
      <c r="U14" s="622"/>
      <c r="V14" s="622"/>
      <c r="W14" s="622"/>
      <c r="X14" s="622"/>
      <c r="Y14" s="623"/>
      <c r="Z14" s="659">
        <v>0</v>
      </c>
      <c r="AA14" s="659"/>
      <c r="AB14" s="659"/>
      <c r="AC14" s="659"/>
      <c r="AD14" s="660">
        <v>42</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1619921</v>
      </c>
      <c r="BH14" s="622"/>
      <c r="BI14" s="622"/>
      <c r="BJ14" s="622"/>
      <c r="BK14" s="622"/>
      <c r="BL14" s="622"/>
      <c r="BM14" s="622"/>
      <c r="BN14" s="623"/>
      <c r="BO14" s="659">
        <v>2.1</v>
      </c>
      <c r="BP14" s="659"/>
      <c r="BQ14" s="659"/>
      <c r="BR14" s="659"/>
      <c r="BS14" s="660" t="s">
        <v>244</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5765896</v>
      </c>
      <c r="CS14" s="622"/>
      <c r="CT14" s="622"/>
      <c r="CU14" s="622"/>
      <c r="CV14" s="622"/>
      <c r="CW14" s="622"/>
      <c r="CX14" s="622"/>
      <c r="CY14" s="623"/>
      <c r="CZ14" s="659">
        <v>2.7</v>
      </c>
      <c r="DA14" s="659"/>
      <c r="DB14" s="659"/>
      <c r="DC14" s="659"/>
      <c r="DD14" s="627">
        <v>122693</v>
      </c>
      <c r="DE14" s="622"/>
      <c r="DF14" s="622"/>
      <c r="DG14" s="622"/>
      <c r="DH14" s="622"/>
      <c r="DI14" s="622"/>
      <c r="DJ14" s="622"/>
      <c r="DK14" s="622"/>
      <c r="DL14" s="622"/>
      <c r="DM14" s="622"/>
      <c r="DN14" s="622"/>
      <c r="DO14" s="622"/>
      <c r="DP14" s="623"/>
      <c r="DQ14" s="627">
        <v>5447473</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238</v>
      </c>
      <c r="S15" s="622"/>
      <c r="T15" s="622"/>
      <c r="U15" s="622"/>
      <c r="V15" s="622"/>
      <c r="W15" s="622"/>
      <c r="X15" s="622"/>
      <c r="Y15" s="623"/>
      <c r="Z15" s="659" t="s">
        <v>244</v>
      </c>
      <c r="AA15" s="659"/>
      <c r="AB15" s="659"/>
      <c r="AC15" s="659"/>
      <c r="AD15" s="660" t="s">
        <v>238</v>
      </c>
      <c r="AE15" s="660"/>
      <c r="AF15" s="660"/>
      <c r="AG15" s="660"/>
      <c r="AH15" s="660"/>
      <c r="AI15" s="660"/>
      <c r="AJ15" s="660"/>
      <c r="AK15" s="660"/>
      <c r="AL15" s="624" t="s">
        <v>244</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3429734</v>
      </c>
      <c r="BH15" s="622"/>
      <c r="BI15" s="622"/>
      <c r="BJ15" s="622"/>
      <c r="BK15" s="622"/>
      <c r="BL15" s="622"/>
      <c r="BM15" s="622"/>
      <c r="BN15" s="623"/>
      <c r="BO15" s="659">
        <v>4.4000000000000004</v>
      </c>
      <c r="BP15" s="659"/>
      <c r="BQ15" s="659"/>
      <c r="BR15" s="659"/>
      <c r="BS15" s="660" t="s">
        <v>244</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26992444</v>
      </c>
      <c r="CS15" s="622"/>
      <c r="CT15" s="622"/>
      <c r="CU15" s="622"/>
      <c r="CV15" s="622"/>
      <c r="CW15" s="622"/>
      <c r="CX15" s="622"/>
      <c r="CY15" s="623"/>
      <c r="CZ15" s="659">
        <v>12.6</v>
      </c>
      <c r="DA15" s="659"/>
      <c r="DB15" s="659"/>
      <c r="DC15" s="659"/>
      <c r="DD15" s="627">
        <v>9454439</v>
      </c>
      <c r="DE15" s="622"/>
      <c r="DF15" s="622"/>
      <c r="DG15" s="622"/>
      <c r="DH15" s="622"/>
      <c r="DI15" s="622"/>
      <c r="DJ15" s="622"/>
      <c r="DK15" s="622"/>
      <c r="DL15" s="622"/>
      <c r="DM15" s="622"/>
      <c r="DN15" s="622"/>
      <c r="DO15" s="622"/>
      <c r="DP15" s="623"/>
      <c r="DQ15" s="627">
        <v>17508468</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165347</v>
      </c>
      <c r="S16" s="622"/>
      <c r="T16" s="622"/>
      <c r="U16" s="622"/>
      <c r="V16" s="622"/>
      <c r="W16" s="622"/>
      <c r="X16" s="622"/>
      <c r="Y16" s="623"/>
      <c r="Z16" s="659">
        <v>0.1</v>
      </c>
      <c r="AA16" s="659"/>
      <c r="AB16" s="659"/>
      <c r="AC16" s="659"/>
      <c r="AD16" s="660">
        <v>165347</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244</v>
      </c>
      <c r="BH16" s="622"/>
      <c r="BI16" s="622"/>
      <c r="BJ16" s="622"/>
      <c r="BK16" s="622"/>
      <c r="BL16" s="622"/>
      <c r="BM16" s="622"/>
      <c r="BN16" s="623"/>
      <c r="BO16" s="659" t="s">
        <v>238</v>
      </c>
      <c r="BP16" s="659"/>
      <c r="BQ16" s="659"/>
      <c r="BR16" s="659"/>
      <c r="BS16" s="660" t="s">
        <v>244</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126282</v>
      </c>
      <c r="CS16" s="622"/>
      <c r="CT16" s="622"/>
      <c r="CU16" s="622"/>
      <c r="CV16" s="622"/>
      <c r="CW16" s="622"/>
      <c r="CX16" s="622"/>
      <c r="CY16" s="623"/>
      <c r="CZ16" s="659">
        <v>0.1</v>
      </c>
      <c r="DA16" s="659"/>
      <c r="DB16" s="659"/>
      <c r="DC16" s="659"/>
      <c r="DD16" s="627" t="s">
        <v>244</v>
      </c>
      <c r="DE16" s="622"/>
      <c r="DF16" s="622"/>
      <c r="DG16" s="622"/>
      <c r="DH16" s="622"/>
      <c r="DI16" s="622"/>
      <c r="DJ16" s="622"/>
      <c r="DK16" s="622"/>
      <c r="DL16" s="622"/>
      <c r="DM16" s="622"/>
      <c r="DN16" s="622"/>
      <c r="DO16" s="622"/>
      <c r="DP16" s="623"/>
      <c r="DQ16" s="627" t="s">
        <v>238</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1153524</v>
      </c>
      <c r="S17" s="622"/>
      <c r="T17" s="622"/>
      <c r="U17" s="622"/>
      <c r="V17" s="622"/>
      <c r="W17" s="622"/>
      <c r="X17" s="622"/>
      <c r="Y17" s="623"/>
      <c r="Z17" s="659">
        <v>0.5</v>
      </c>
      <c r="AA17" s="659"/>
      <c r="AB17" s="659"/>
      <c r="AC17" s="659"/>
      <c r="AD17" s="660">
        <v>1153524</v>
      </c>
      <c r="AE17" s="660"/>
      <c r="AF17" s="660"/>
      <c r="AG17" s="660"/>
      <c r="AH17" s="660"/>
      <c r="AI17" s="660"/>
      <c r="AJ17" s="660"/>
      <c r="AK17" s="660"/>
      <c r="AL17" s="624">
        <v>1.1000000000000001</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244</v>
      </c>
      <c r="BH17" s="622"/>
      <c r="BI17" s="622"/>
      <c r="BJ17" s="622"/>
      <c r="BK17" s="622"/>
      <c r="BL17" s="622"/>
      <c r="BM17" s="622"/>
      <c r="BN17" s="623"/>
      <c r="BO17" s="659" t="s">
        <v>244</v>
      </c>
      <c r="BP17" s="659"/>
      <c r="BQ17" s="659"/>
      <c r="BR17" s="659"/>
      <c r="BS17" s="660" t="s">
        <v>244</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16489461</v>
      </c>
      <c r="CS17" s="622"/>
      <c r="CT17" s="622"/>
      <c r="CU17" s="622"/>
      <c r="CV17" s="622"/>
      <c r="CW17" s="622"/>
      <c r="CX17" s="622"/>
      <c r="CY17" s="623"/>
      <c r="CZ17" s="659">
        <v>7.7</v>
      </c>
      <c r="DA17" s="659"/>
      <c r="DB17" s="659"/>
      <c r="DC17" s="659"/>
      <c r="DD17" s="627" t="s">
        <v>244</v>
      </c>
      <c r="DE17" s="622"/>
      <c r="DF17" s="622"/>
      <c r="DG17" s="622"/>
      <c r="DH17" s="622"/>
      <c r="DI17" s="622"/>
      <c r="DJ17" s="622"/>
      <c r="DK17" s="622"/>
      <c r="DL17" s="622"/>
      <c r="DM17" s="622"/>
      <c r="DN17" s="622"/>
      <c r="DO17" s="622"/>
      <c r="DP17" s="623"/>
      <c r="DQ17" s="627">
        <v>16212812</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622339</v>
      </c>
      <c r="S18" s="622"/>
      <c r="T18" s="622"/>
      <c r="U18" s="622"/>
      <c r="V18" s="622"/>
      <c r="W18" s="622"/>
      <c r="X18" s="622"/>
      <c r="Y18" s="623"/>
      <c r="Z18" s="659">
        <v>0.3</v>
      </c>
      <c r="AA18" s="659"/>
      <c r="AB18" s="659"/>
      <c r="AC18" s="659"/>
      <c r="AD18" s="660">
        <v>622339</v>
      </c>
      <c r="AE18" s="660"/>
      <c r="AF18" s="660"/>
      <c r="AG18" s="660"/>
      <c r="AH18" s="660"/>
      <c r="AI18" s="660"/>
      <c r="AJ18" s="660"/>
      <c r="AK18" s="660"/>
      <c r="AL18" s="624">
        <v>0.6</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244</v>
      </c>
      <c r="BH18" s="622"/>
      <c r="BI18" s="622"/>
      <c r="BJ18" s="622"/>
      <c r="BK18" s="622"/>
      <c r="BL18" s="622"/>
      <c r="BM18" s="622"/>
      <c r="BN18" s="623"/>
      <c r="BO18" s="659" t="s">
        <v>244</v>
      </c>
      <c r="BP18" s="659"/>
      <c r="BQ18" s="659"/>
      <c r="BR18" s="659"/>
      <c r="BS18" s="660" t="s">
        <v>244</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238</v>
      </c>
      <c r="CS18" s="622"/>
      <c r="CT18" s="622"/>
      <c r="CU18" s="622"/>
      <c r="CV18" s="622"/>
      <c r="CW18" s="622"/>
      <c r="CX18" s="622"/>
      <c r="CY18" s="623"/>
      <c r="CZ18" s="659" t="s">
        <v>244</v>
      </c>
      <c r="DA18" s="659"/>
      <c r="DB18" s="659"/>
      <c r="DC18" s="659"/>
      <c r="DD18" s="627" t="s">
        <v>244</v>
      </c>
      <c r="DE18" s="622"/>
      <c r="DF18" s="622"/>
      <c r="DG18" s="622"/>
      <c r="DH18" s="622"/>
      <c r="DI18" s="622"/>
      <c r="DJ18" s="622"/>
      <c r="DK18" s="622"/>
      <c r="DL18" s="622"/>
      <c r="DM18" s="622"/>
      <c r="DN18" s="622"/>
      <c r="DO18" s="622"/>
      <c r="DP18" s="623"/>
      <c r="DQ18" s="627" t="s">
        <v>244</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564478</v>
      </c>
      <c r="S19" s="622"/>
      <c r="T19" s="622"/>
      <c r="U19" s="622"/>
      <c r="V19" s="622"/>
      <c r="W19" s="622"/>
      <c r="X19" s="622"/>
      <c r="Y19" s="623"/>
      <c r="Z19" s="659">
        <v>0.3</v>
      </c>
      <c r="AA19" s="659"/>
      <c r="AB19" s="659"/>
      <c r="AC19" s="659"/>
      <c r="AD19" s="660">
        <v>564478</v>
      </c>
      <c r="AE19" s="660"/>
      <c r="AF19" s="660"/>
      <c r="AG19" s="660"/>
      <c r="AH19" s="660"/>
      <c r="AI19" s="660"/>
      <c r="AJ19" s="660"/>
      <c r="AK19" s="660"/>
      <c r="AL19" s="624">
        <v>0.5</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8896666</v>
      </c>
      <c r="BH19" s="622"/>
      <c r="BI19" s="622"/>
      <c r="BJ19" s="622"/>
      <c r="BK19" s="622"/>
      <c r="BL19" s="622"/>
      <c r="BM19" s="622"/>
      <c r="BN19" s="623"/>
      <c r="BO19" s="659">
        <v>11.5</v>
      </c>
      <c r="BP19" s="659"/>
      <c r="BQ19" s="659"/>
      <c r="BR19" s="659"/>
      <c r="BS19" s="660" t="s">
        <v>238</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238</v>
      </c>
      <c r="CS19" s="622"/>
      <c r="CT19" s="622"/>
      <c r="CU19" s="622"/>
      <c r="CV19" s="622"/>
      <c r="CW19" s="622"/>
      <c r="CX19" s="622"/>
      <c r="CY19" s="623"/>
      <c r="CZ19" s="659" t="s">
        <v>238</v>
      </c>
      <c r="DA19" s="659"/>
      <c r="DB19" s="659"/>
      <c r="DC19" s="659"/>
      <c r="DD19" s="627" t="s">
        <v>244</v>
      </c>
      <c r="DE19" s="622"/>
      <c r="DF19" s="622"/>
      <c r="DG19" s="622"/>
      <c r="DH19" s="622"/>
      <c r="DI19" s="622"/>
      <c r="DJ19" s="622"/>
      <c r="DK19" s="622"/>
      <c r="DL19" s="622"/>
      <c r="DM19" s="622"/>
      <c r="DN19" s="622"/>
      <c r="DO19" s="622"/>
      <c r="DP19" s="623"/>
      <c r="DQ19" s="627" t="s">
        <v>244</v>
      </c>
      <c r="DR19" s="622"/>
      <c r="DS19" s="622"/>
      <c r="DT19" s="622"/>
      <c r="DU19" s="622"/>
      <c r="DV19" s="622"/>
      <c r="DW19" s="622"/>
      <c r="DX19" s="622"/>
      <c r="DY19" s="622"/>
      <c r="DZ19" s="622"/>
      <c r="EA19" s="622"/>
      <c r="EB19" s="622"/>
      <c r="EC19" s="658"/>
    </row>
    <row r="20" spans="2:133" ht="11.25" customHeight="1" x14ac:dyDescent="0.2">
      <c r="B20" s="688" t="s">
        <v>279</v>
      </c>
      <c r="C20" s="689"/>
      <c r="D20" s="689"/>
      <c r="E20" s="689"/>
      <c r="F20" s="689"/>
      <c r="G20" s="689"/>
      <c r="H20" s="689"/>
      <c r="I20" s="689"/>
      <c r="J20" s="689"/>
      <c r="K20" s="689"/>
      <c r="L20" s="689"/>
      <c r="M20" s="689"/>
      <c r="N20" s="689"/>
      <c r="O20" s="689"/>
      <c r="P20" s="689"/>
      <c r="Q20" s="690"/>
      <c r="R20" s="621">
        <v>57861</v>
      </c>
      <c r="S20" s="622"/>
      <c r="T20" s="622"/>
      <c r="U20" s="622"/>
      <c r="V20" s="622"/>
      <c r="W20" s="622"/>
      <c r="X20" s="622"/>
      <c r="Y20" s="623"/>
      <c r="Z20" s="659">
        <v>0</v>
      </c>
      <c r="AA20" s="659"/>
      <c r="AB20" s="659"/>
      <c r="AC20" s="659"/>
      <c r="AD20" s="660">
        <v>57861</v>
      </c>
      <c r="AE20" s="660"/>
      <c r="AF20" s="660"/>
      <c r="AG20" s="660"/>
      <c r="AH20" s="660"/>
      <c r="AI20" s="660"/>
      <c r="AJ20" s="660"/>
      <c r="AK20" s="660"/>
      <c r="AL20" s="624">
        <v>0.1</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8896666</v>
      </c>
      <c r="BH20" s="622"/>
      <c r="BI20" s="622"/>
      <c r="BJ20" s="622"/>
      <c r="BK20" s="622"/>
      <c r="BL20" s="622"/>
      <c r="BM20" s="622"/>
      <c r="BN20" s="623"/>
      <c r="BO20" s="659">
        <v>11.5</v>
      </c>
      <c r="BP20" s="659"/>
      <c r="BQ20" s="659"/>
      <c r="BR20" s="659"/>
      <c r="BS20" s="660" t="s">
        <v>244</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213823764</v>
      </c>
      <c r="CS20" s="622"/>
      <c r="CT20" s="622"/>
      <c r="CU20" s="622"/>
      <c r="CV20" s="622"/>
      <c r="CW20" s="622"/>
      <c r="CX20" s="622"/>
      <c r="CY20" s="623"/>
      <c r="CZ20" s="659">
        <v>100</v>
      </c>
      <c r="DA20" s="659"/>
      <c r="DB20" s="659"/>
      <c r="DC20" s="659"/>
      <c r="DD20" s="627">
        <v>39940442</v>
      </c>
      <c r="DE20" s="622"/>
      <c r="DF20" s="622"/>
      <c r="DG20" s="622"/>
      <c r="DH20" s="622"/>
      <c r="DI20" s="622"/>
      <c r="DJ20" s="622"/>
      <c r="DK20" s="622"/>
      <c r="DL20" s="622"/>
      <c r="DM20" s="622"/>
      <c r="DN20" s="622"/>
      <c r="DO20" s="622"/>
      <c r="DP20" s="623"/>
      <c r="DQ20" s="627">
        <v>122870569</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19442891</v>
      </c>
      <c r="S21" s="622"/>
      <c r="T21" s="622"/>
      <c r="U21" s="622"/>
      <c r="V21" s="622"/>
      <c r="W21" s="622"/>
      <c r="X21" s="622"/>
      <c r="Y21" s="623"/>
      <c r="Z21" s="659">
        <v>8.6999999999999993</v>
      </c>
      <c r="AA21" s="659"/>
      <c r="AB21" s="659"/>
      <c r="AC21" s="659"/>
      <c r="AD21" s="660">
        <v>18371697</v>
      </c>
      <c r="AE21" s="660"/>
      <c r="AF21" s="660"/>
      <c r="AG21" s="660"/>
      <c r="AH21" s="660"/>
      <c r="AI21" s="660"/>
      <c r="AJ21" s="660"/>
      <c r="AK21" s="660"/>
      <c r="AL21" s="624">
        <v>17.3</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13226</v>
      </c>
      <c r="BH21" s="622"/>
      <c r="BI21" s="622"/>
      <c r="BJ21" s="622"/>
      <c r="BK21" s="622"/>
      <c r="BL21" s="622"/>
      <c r="BM21" s="622"/>
      <c r="BN21" s="623"/>
      <c r="BO21" s="659">
        <v>0</v>
      </c>
      <c r="BP21" s="659"/>
      <c r="BQ21" s="659"/>
      <c r="BR21" s="659"/>
      <c r="BS21" s="660" t="s">
        <v>244</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18371697</v>
      </c>
      <c r="S22" s="622"/>
      <c r="T22" s="622"/>
      <c r="U22" s="622"/>
      <c r="V22" s="622"/>
      <c r="W22" s="622"/>
      <c r="X22" s="622"/>
      <c r="Y22" s="623"/>
      <c r="Z22" s="659">
        <v>8.3000000000000007</v>
      </c>
      <c r="AA22" s="659"/>
      <c r="AB22" s="659"/>
      <c r="AC22" s="659"/>
      <c r="AD22" s="660">
        <v>18371697</v>
      </c>
      <c r="AE22" s="660"/>
      <c r="AF22" s="660"/>
      <c r="AG22" s="660"/>
      <c r="AH22" s="660"/>
      <c r="AI22" s="660"/>
      <c r="AJ22" s="660"/>
      <c r="AK22" s="660"/>
      <c r="AL22" s="624">
        <v>17.3</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v>3608527</v>
      </c>
      <c r="BH22" s="622"/>
      <c r="BI22" s="622"/>
      <c r="BJ22" s="622"/>
      <c r="BK22" s="622"/>
      <c r="BL22" s="622"/>
      <c r="BM22" s="622"/>
      <c r="BN22" s="623"/>
      <c r="BO22" s="659">
        <v>4.7</v>
      </c>
      <c r="BP22" s="659"/>
      <c r="BQ22" s="659"/>
      <c r="BR22" s="659"/>
      <c r="BS22" s="660" t="s">
        <v>238</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v>1071194</v>
      </c>
      <c r="S23" s="622"/>
      <c r="T23" s="622"/>
      <c r="U23" s="622"/>
      <c r="V23" s="622"/>
      <c r="W23" s="622"/>
      <c r="X23" s="622"/>
      <c r="Y23" s="623"/>
      <c r="Z23" s="659">
        <v>0.5</v>
      </c>
      <c r="AA23" s="659"/>
      <c r="AB23" s="659"/>
      <c r="AC23" s="659"/>
      <c r="AD23" s="660" t="s">
        <v>238</v>
      </c>
      <c r="AE23" s="660"/>
      <c r="AF23" s="660"/>
      <c r="AG23" s="660"/>
      <c r="AH23" s="660"/>
      <c r="AI23" s="660"/>
      <c r="AJ23" s="660"/>
      <c r="AK23" s="660"/>
      <c r="AL23" s="624" t="s">
        <v>244</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v>5274913</v>
      </c>
      <c r="BH23" s="622"/>
      <c r="BI23" s="622"/>
      <c r="BJ23" s="622"/>
      <c r="BK23" s="622"/>
      <c r="BL23" s="622"/>
      <c r="BM23" s="622"/>
      <c r="BN23" s="623"/>
      <c r="BO23" s="659">
        <v>6.8</v>
      </c>
      <c r="BP23" s="659"/>
      <c r="BQ23" s="659"/>
      <c r="BR23" s="659"/>
      <c r="BS23" s="660" t="s">
        <v>238</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238</v>
      </c>
      <c r="S24" s="622"/>
      <c r="T24" s="622"/>
      <c r="U24" s="622"/>
      <c r="V24" s="622"/>
      <c r="W24" s="622"/>
      <c r="X24" s="622"/>
      <c r="Y24" s="623"/>
      <c r="Z24" s="659" t="s">
        <v>238</v>
      </c>
      <c r="AA24" s="659"/>
      <c r="AB24" s="659"/>
      <c r="AC24" s="659"/>
      <c r="AD24" s="660" t="s">
        <v>244</v>
      </c>
      <c r="AE24" s="660"/>
      <c r="AF24" s="660"/>
      <c r="AG24" s="660"/>
      <c r="AH24" s="660"/>
      <c r="AI24" s="660"/>
      <c r="AJ24" s="660"/>
      <c r="AK24" s="660"/>
      <c r="AL24" s="624" t="s">
        <v>244</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244</v>
      </c>
      <c r="BH24" s="622"/>
      <c r="BI24" s="622"/>
      <c r="BJ24" s="622"/>
      <c r="BK24" s="622"/>
      <c r="BL24" s="622"/>
      <c r="BM24" s="622"/>
      <c r="BN24" s="623"/>
      <c r="BO24" s="659" t="s">
        <v>244</v>
      </c>
      <c r="BP24" s="659"/>
      <c r="BQ24" s="659"/>
      <c r="BR24" s="659"/>
      <c r="BS24" s="660" t="s">
        <v>244</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100200656</v>
      </c>
      <c r="CS24" s="677"/>
      <c r="CT24" s="677"/>
      <c r="CU24" s="677"/>
      <c r="CV24" s="677"/>
      <c r="CW24" s="677"/>
      <c r="CX24" s="677"/>
      <c r="CY24" s="702"/>
      <c r="CZ24" s="703">
        <v>46.9</v>
      </c>
      <c r="DA24" s="685"/>
      <c r="DB24" s="685"/>
      <c r="DC24" s="705"/>
      <c r="DD24" s="701">
        <v>55540253</v>
      </c>
      <c r="DE24" s="677"/>
      <c r="DF24" s="677"/>
      <c r="DG24" s="677"/>
      <c r="DH24" s="677"/>
      <c r="DI24" s="677"/>
      <c r="DJ24" s="677"/>
      <c r="DK24" s="702"/>
      <c r="DL24" s="701">
        <v>51219969</v>
      </c>
      <c r="DM24" s="677"/>
      <c r="DN24" s="677"/>
      <c r="DO24" s="677"/>
      <c r="DP24" s="677"/>
      <c r="DQ24" s="677"/>
      <c r="DR24" s="677"/>
      <c r="DS24" s="677"/>
      <c r="DT24" s="677"/>
      <c r="DU24" s="677"/>
      <c r="DV24" s="702"/>
      <c r="DW24" s="703">
        <v>47.1</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112374728</v>
      </c>
      <c r="S25" s="622"/>
      <c r="T25" s="622"/>
      <c r="U25" s="622"/>
      <c r="V25" s="622"/>
      <c r="W25" s="622"/>
      <c r="X25" s="622"/>
      <c r="Y25" s="623"/>
      <c r="Z25" s="659">
        <v>50.6</v>
      </c>
      <c r="AA25" s="659"/>
      <c r="AB25" s="659"/>
      <c r="AC25" s="659"/>
      <c r="AD25" s="660">
        <v>106028621</v>
      </c>
      <c r="AE25" s="660"/>
      <c r="AF25" s="660"/>
      <c r="AG25" s="660"/>
      <c r="AH25" s="660"/>
      <c r="AI25" s="660"/>
      <c r="AJ25" s="660"/>
      <c r="AK25" s="660"/>
      <c r="AL25" s="624">
        <v>99.6</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244</v>
      </c>
      <c r="BH25" s="622"/>
      <c r="BI25" s="622"/>
      <c r="BJ25" s="622"/>
      <c r="BK25" s="622"/>
      <c r="BL25" s="622"/>
      <c r="BM25" s="622"/>
      <c r="BN25" s="623"/>
      <c r="BO25" s="659" t="s">
        <v>238</v>
      </c>
      <c r="BP25" s="659"/>
      <c r="BQ25" s="659"/>
      <c r="BR25" s="659"/>
      <c r="BS25" s="660" t="s">
        <v>238</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26308531</v>
      </c>
      <c r="CS25" s="634"/>
      <c r="CT25" s="634"/>
      <c r="CU25" s="634"/>
      <c r="CV25" s="634"/>
      <c r="CW25" s="634"/>
      <c r="CX25" s="634"/>
      <c r="CY25" s="635"/>
      <c r="CZ25" s="624">
        <v>12.3</v>
      </c>
      <c r="DA25" s="636"/>
      <c r="DB25" s="636"/>
      <c r="DC25" s="637"/>
      <c r="DD25" s="627">
        <v>23634457</v>
      </c>
      <c r="DE25" s="634"/>
      <c r="DF25" s="634"/>
      <c r="DG25" s="634"/>
      <c r="DH25" s="634"/>
      <c r="DI25" s="634"/>
      <c r="DJ25" s="634"/>
      <c r="DK25" s="635"/>
      <c r="DL25" s="627">
        <v>21376058</v>
      </c>
      <c r="DM25" s="634"/>
      <c r="DN25" s="634"/>
      <c r="DO25" s="634"/>
      <c r="DP25" s="634"/>
      <c r="DQ25" s="634"/>
      <c r="DR25" s="634"/>
      <c r="DS25" s="634"/>
      <c r="DT25" s="634"/>
      <c r="DU25" s="634"/>
      <c r="DV25" s="635"/>
      <c r="DW25" s="624">
        <v>19.7</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54517</v>
      </c>
      <c r="S26" s="622"/>
      <c r="T26" s="622"/>
      <c r="U26" s="622"/>
      <c r="V26" s="622"/>
      <c r="W26" s="622"/>
      <c r="X26" s="622"/>
      <c r="Y26" s="623"/>
      <c r="Z26" s="659">
        <v>0</v>
      </c>
      <c r="AA26" s="659"/>
      <c r="AB26" s="659"/>
      <c r="AC26" s="659"/>
      <c r="AD26" s="660">
        <v>54517</v>
      </c>
      <c r="AE26" s="660"/>
      <c r="AF26" s="660"/>
      <c r="AG26" s="660"/>
      <c r="AH26" s="660"/>
      <c r="AI26" s="660"/>
      <c r="AJ26" s="660"/>
      <c r="AK26" s="660"/>
      <c r="AL26" s="624">
        <v>0.1</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244</v>
      </c>
      <c r="BH26" s="622"/>
      <c r="BI26" s="622"/>
      <c r="BJ26" s="622"/>
      <c r="BK26" s="622"/>
      <c r="BL26" s="622"/>
      <c r="BM26" s="622"/>
      <c r="BN26" s="623"/>
      <c r="BO26" s="659" t="s">
        <v>244</v>
      </c>
      <c r="BP26" s="659"/>
      <c r="BQ26" s="659"/>
      <c r="BR26" s="659"/>
      <c r="BS26" s="660" t="s">
        <v>244</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16275515</v>
      </c>
      <c r="CS26" s="622"/>
      <c r="CT26" s="622"/>
      <c r="CU26" s="622"/>
      <c r="CV26" s="622"/>
      <c r="CW26" s="622"/>
      <c r="CX26" s="622"/>
      <c r="CY26" s="623"/>
      <c r="CZ26" s="624">
        <v>7.6</v>
      </c>
      <c r="DA26" s="636"/>
      <c r="DB26" s="636"/>
      <c r="DC26" s="637"/>
      <c r="DD26" s="627">
        <v>14639086</v>
      </c>
      <c r="DE26" s="622"/>
      <c r="DF26" s="622"/>
      <c r="DG26" s="622"/>
      <c r="DH26" s="622"/>
      <c r="DI26" s="622"/>
      <c r="DJ26" s="622"/>
      <c r="DK26" s="623"/>
      <c r="DL26" s="627" t="s">
        <v>238</v>
      </c>
      <c r="DM26" s="622"/>
      <c r="DN26" s="622"/>
      <c r="DO26" s="622"/>
      <c r="DP26" s="622"/>
      <c r="DQ26" s="622"/>
      <c r="DR26" s="622"/>
      <c r="DS26" s="622"/>
      <c r="DT26" s="622"/>
      <c r="DU26" s="622"/>
      <c r="DV26" s="623"/>
      <c r="DW26" s="624" t="s">
        <v>244</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524210</v>
      </c>
      <c r="S27" s="622"/>
      <c r="T27" s="622"/>
      <c r="U27" s="622"/>
      <c r="V27" s="622"/>
      <c r="W27" s="622"/>
      <c r="X27" s="622"/>
      <c r="Y27" s="623"/>
      <c r="Z27" s="659">
        <v>0.2</v>
      </c>
      <c r="AA27" s="659"/>
      <c r="AB27" s="659"/>
      <c r="AC27" s="659"/>
      <c r="AD27" s="660" t="s">
        <v>244</v>
      </c>
      <c r="AE27" s="660"/>
      <c r="AF27" s="660"/>
      <c r="AG27" s="660"/>
      <c r="AH27" s="660"/>
      <c r="AI27" s="660"/>
      <c r="AJ27" s="660"/>
      <c r="AK27" s="660"/>
      <c r="AL27" s="624" t="s">
        <v>238</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77206575</v>
      </c>
      <c r="BH27" s="622"/>
      <c r="BI27" s="622"/>
      <c r="BJ27" s="622"/>
      <c r="BK27" s="622"/>
      <c r="BL27" s="622"/>
      <c r="BM27" s="622"/>
      <c r="BN27" s="623"/>
      <c r="BO27" s="659">
        <v>100</v>
      </c>
      <c r="BP27" s="659"/>
      <c r="BQ27" s="659"/>
      <c r="BR27" s="659"/>
      <c r="BS27" s="660">
        <v>1148008</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57402664</v>
      </c>
      <c r="CS27" s="634"/>
      <c r="CT27" s="634"/>
      <c r="CU27" s="634"/>
      <c r="CV27" s="634"/>
      <c r="CW27" s="634"/>
      <c r="CX27" s="634"/>
      <c r="CY27" s="635"/>
      <c r="CZ27" s="624">
        <v>26.8</v>
      </c>
      <c r="DA27" s="636"/>
      <c r="DB27" s="636"/>
      <c r="DC27" s="637"/>
      <c r="DD27" s="627">
        <v>15692984</v>
      </c>
      <c r="DE27" s="634"/>
      <c r="DF27" s="634"/>
      <c r="DG27" s="634"/>
      <c r="DH27" s="634"/>
      <c r="DI27" s="634"/>
      <c r="DJ27" s="634"/>
      <c r="DK27" s="635"/>
      <c r="DL27" s="627">
        <v>14648319</v>
      </c>
      <c r="DM27" s="634"/>
      <c r="DN27" s="634"/>
      <c r="DO27" s="634"/>
      <c r="DP27" s="634"/>
      <c r="DQ27" s="634"/>
      <c r="DR27" s="634"/>
      <c r="DS27" s="634"/>
      <c r="DT27" s="634"/>
      <c r="DU27" s="634"/>
      <c r="DV27" s="635"/>
      <c r="DW27" s="624">
        <v>13.5</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1979408</v>
      </c>
      <c r="S28" s="622"/>
      <c r="T28" s="622"/>
      <c r="U28" s="622"/>
      <c r="V28" s="622"/>
      <c r="W28" s="622"/>
      <c r="X28" s="622"/>
      <c r="Y28" s="623"/>
      <c r="Z28" s="659">
        <v>0.9</v>
      </c>
      <c r="AA28" s="659"/>
      <c r="AB28" s="659"/>
      <c r="AC28" s="659"/>
      <c r="AD28" s="660">
        <v>130779</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16489461</v>
      </c>
      <c r="CS28" s="622"/>
      <c r="CT28" s="622"/>
      <c r="CU28" s="622"/>
      <c r="CV28" s="622"/>
      <c r="CW28" s="622"/>
      <c r="CX28" s="622"/>
      <c r="CY28" s="623"/>
      <c r="CZ28" s="624">
        <v>7.7</v>
      </c>
      <c r="DA28" s="636"/>
      <c r="DB28" s="636"/>
      <c r="DC28" s="637"/>
      <c r="DD28" s="627">
        <v>16212812</v>
      </c>
      <c r="DE28" s="622"/>
      <c r="DF28" s="622"/>
      <c r="DG28" s="622"/>
      <c r="DH28" s="622"/>
      <c r="DI28" s="622"/>
      <c r="DJ28" s="622"/>
      <c r="DK28" s="623"/>
      <c r="DL28" s="627">
        <v>15195592</v>
      </c>
      <c r="DM28" s="622"/>
      <c r="DN28" s="622"/>
      <c r="DO28" s="622"/>
      <c r="DP28" s="622"/>
      <c r="DQ28" s="622"/>
      <c r="DR28" s="622"/>
      <c r="DS28" s="622"/>
      <c r="DT28" s="622"/>
      <c r="DU28" s="622"/>
      <c r="DV28" s="623"/>
      <c r="DW28" s="624">
        <v>14</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1064393</v>
      </c>
      <c r="S29" s="622"/>
      <c r="T29" s="622"/>
      <c r="U29" s="622"/>
      <c r="V29" s="622"/>
      <c r="W29" s="622"/>
      <c r="X29" s="622"/>
      <c r="Y29" s="623"/>
      <c r="Z29" s="659">
        <v>0.5</v>
      </c>
      <c r="AA29" s="659"/>
      <c r="AB29" s="659"/>
      <c r="AC29" s="659"/>
      <c r="AD29" s="660" t="s">
        <v>244</v>
      </c>
      <c r="AE29" s="660"/>
      <c r="AF29" s="660"/>
      <c r="AG29" s="660"/>
      <c r="AH29" s="660"/>
      <c r="AI29" s="660"/>
      <c r="AJ29" s="660"/>
      <c r="AK29" s="660"/>
      <c r="AL29" s="624" t="s">
        <v>244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72</v>
      </c>
      <c r="CG29" s="619"/>
      <c r="CH29" s="619"/>
      <c r="CI29" s="619"/>
      <c r="CJ29" s="619"/>
      <c r="CK29" s="619"/>
      <c r="CL29" s="619"/>
      <c r="CM29" s="619"/>
      <c r="CN29" s="619"/>
      <c r="CO29" s="619"/>
      <c r="CP29" s="619"/>
      <c r="CQ29" s="620"/>
      <c r="CR29" s="621">
        <v>16489461</v>
      </c>
      <c r="CS29" s="634"/>
      <c r="CT29" s="634"/>
      <c r="CU29" s="634"/>
      <c r="CV29" s="634"/>
      <c r="CW29" s="634"/>
      <c r="CX29" s="634"/>
      <c r="CY29" s="635"/>
      <c r="CZ29" s="624">
        <v>7.7</v>
      </c>
      <c r="DA29" s="636"/>
      <c r="DB29" s="636"/>
      <c r="DC29" s="637"/>
      <c r="DD29" s="627">
        <v>16212812</v>
      </c>
      <c r="DE29" s="634"/>
      <c r="DF29" s="634"/>
      <c r="DG29" s="634"/>
      <c r="DH29" s="634"/>
      <c r="DI29" s="634"/>
      <c r="DJ29" s="634"/>
      <c r="DK29" s="635"/>
      <c r="DL29" s="627">
        <v>15195592</v>
      </c>
      <c r="DM29" s="634"/>
      <c r="DN29" s="634"/>
      <c r="DO29" s="634"/>
      <c r="DP29" s="634"/>
      <c r="DQ29" s="634"/>
      <c r="DR29" s="634"/>
      <c r="DS29" s="634"/>
      <c r="DT29" s="634"/>
      <c r="DU29" s="634"/>
      <c r="DV29" s="635"/>
      <c r="DW29" s="624">
        <v>14</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51466765</v>
      </c>
      <c r="S30" s="622"/>
      <c r="T30" s="622"/>
      <c r="U30" s="622"/>
      <c r="V30" s="622"/>
      <c r="W30" s="622"/>
      <c r="X30" s="622"/>
      <c r="Y30" s="623"/>
      <c r="Z30" s="659">
        <v>23.2</v>
      </c>
      <c r="AA30" s="659"/>
      <c r="AB30" s="659"/>
      <c r="AC30" s="659"/>
      <c r="AD30" s="660" t="s">
        <v>244</v>
      </c>
      <c r="AE30" s="660"/>
      <c r="AF30" s="660"/>
      <c r="AG30" s="660"/>
      <c r="AH30" s="660"/>
      <c r="AI30" s="660"/>
      <c r="AJ30" s="660"/>
      <c r="AK30" s="660"/>
      <c r="AL30" s="624" t="s">
        <v>244</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16038359</v>
      </c>
      <c r="CS30" s="622"/>
      <c r="CT30" s="622"/>
      <c r="CU30" s="622"/>
      <c r="CV30" s="622"/>
      <c r="CW30" s="622"/>
      <c r="CX30" s="622"/>
      <c r="CY30" s="623"/>
      <c r="CZ30" s="624">
        <v>7.5</v>
      </c>
      <c r="DA30" s="636"/>
      <c r="DB30" s="636"/>
      <c r="DC30" s="637"/>
      <c r="DD30" s="627">
        <v>15789882</v>
      </c>
      <c r="DE30" s="622"/>
      <c r="DF30" s="622"/>
      <c r="DG30" s="622"/>
      <c r="DH30" s="622"/>
      <c r="DI30" s="622"/>
      <c r="DJ30" s="622"/>
      <c r="DK30" s="623"/>
      <c r="DL30" s="627">
        <v>14772662</v>
      </c>
      <c r="DM30" s="622"/>
      <c r="DN30" s="622"/>
      <c r="DO30" s="622"/>
      <c r="DP30" s="622"/>
      <c r="DQ30" s="622"/>
      <c r="DR30" s="622"/>
      <c r="DS30" s="622"/>
      <c r="DT30" s="622"/>
      <c r="DU30" s="622"/>
      <c r="DV30" s="623"/>
      <c r="DW30" s="624">
        <v>13.6</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244</v>
      </c>
      <c r="S31" s="622"/>
      <c r="T31" s="622"/>
      <c r="U31" s="622"/>
      <c r="V31" s="622"/>
      <c r="W31" s="622"/>
      <c r="X31" s="622"/>
      <c r="Y31" s="623"/>
      <c r="Z31" s="659" t="s">
        <v>244</v>
      </c>
      <c r="AA31" s="659"/>
      <c r="AB31" s="659"/>
      <c r="AC31" s="659"/>
      <c r="AD31" s="660" t="s">
        <v>244</v>
      </c>
      <c r="AE31" s="660"/>
      <c r="AF31" s="660"/>
      <c r="AG31" s="660"/>
      <c r="AH31" s="660"/>
      <c r="AI31" s="660"/>
      <c r="AJ31" s="660"/>
      <c r="AK31" s="660"/>
      <c r="AL31" s="624" t="s">
        <v>244</v>
      </c>
      <c r="AM31" s="625"/>
      <c r="AN31" s="625"/>
      <c r="AO31" s="661"/>
      <c r="AP31" s="693" t="s">
        <v>315</v>
      </c>
      <c r="AQ31" s="694"/>
      <c r="AR31" s="694"/>
      <c r="AS31" s="694"/>
      <c r="AT31" s="695" t="s">
        <v>316</v>
      </c>
      <c r="AU31" s="218"/>
      <c r="AV31" s="218"/>
      <c r="AW31" s="218"/>
      <c r="AX31" s="679" t="s">
        <v>190</v>
      </c>
      <c r="AY31" s="680"/>
      <c r="AZ31" s="680"/>
      <c r="BA31" s="680"/>
      <c r="BB31" s="680"/>
      <c r="BC31" s="680"/>
      <c r="BD31" s="680"/>
      <c r="BE31" s="680"/>
      <c r="BF31" s="681"/>
      <c r="BG31" s="683">
        <v>99.4</v>
      </c>
      <c r="BH31" s="684"/>
      <c r="BI31" s="684"/>
      <c r="BJ31" s="684"/>
      <c r="BK31" s="684"/>
      <c r="BL31" s="684"/>
      <c r="BM31" s="685">
        <v>98.1</v>
      </c>
      <c r="BN31" s="684"/>
      <c r="BO31" s="684"/>
      <c r="BP31" s="684"/>
      <c r="BQ31" s="686"/>
      <c r="BR31" s="683">
        <v>99.5</v>
      </c>
      <c r="BS31" s="684"/>
      <c r="BT31" s="684"/>
      <c r="BU31" s="684"/>
      <c r="BV31" s="684"/>
      <c r="BW31" s="684"/>
      <c r="BX31" s="685">
        <v>98</v>
      </c>
      <c r="BY31" s="684"/>
      <c r="BZ31" s="684"/>
      <c r="CA31" s="684"/>
      <c r="CB31" s="686"/>
      <c r="CD31" s="642"/>
      <c r="CE31" s="643"/>
      <c r="CF31" s="618" t="s">
        <v>317</v>
      </c>
      <c r="CG31" s="619"/>
      <c r="CH31" s="619"/>
      <c r="CI31" s="619"/>
      <c r="CJ31" s="619"/>
      <c r="CK31" s="619"/>
      <c r="CL31" s="619"/>
      <c r="CM31" s="619"/>
      <c r="CN31" s="619"/>
      <c r="CO31" s="619"/>
      <c r="CP31" s="619"/>
      <c r="CQ31" s="620"/>
      <c r="CR31" s="621">
        <v>451102</v>
      </c>
      <c r="CS31" s="634"/>
      <c r="CT31" s="634"/>
      <c r="CU31" s="634"/>
      <c r="CV31" s="634"/>
      <c r="CW31" s="634"/>
      <c r="CX31" s="634"/>
      <c r="CY31" s="635"/>
      <c r="CZ31" s="624">
        <v>0.2</v>
      </c>
      <c r="DA31" s="636"/>
      <c r="DB31" s="636"/>
      <c r="DC31" s="637"/>
      <c r="DD31" s="627">
        <v>422930</v>
      </c>
      <c r="DE31" s="634"/>
      <c r="DF31" s="634"/>
      <c r="DG31" s="634"/>
      <c r="DH31" s="634"/>
      <c r="DI31" s="634"/>
      <c r="DJ31" s="634"/>
      <c r="DK31" s="635"/>
      <c r="DL31" s="627">
        <v>422930</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14607358</v>
      </c>
      <c r="S32" s="622"/>
      <c r="T32" s="622"/>
      <c r="U32" s="622"/>
      <c r="V32" s="622"/>
      <c r="W32" s="622"/>
      <c r="X32" s="622"/>
      <c r="Y32" s="623"/>
      <c r="Z32" s="659">
        <v>6.6</v>
      </c>
      <c r="AA32" s="659"/>
      <c r="AB32" s="659"/>
      <c r="AC32" s="659"/>
      <c r="AD32" s="660" t="s">
        <v>238</v>
      </c>
      <c r="AE32" s="660"/>
      <c r="AF32" s="660"/>
      <c r="AG32" s="660"/>
      <c r="AH32" s="660"/>
      <c r="AI32" s="660"/>
      <c r="AJ32" s="660"/>
      <c r="AK32" s="660"/>
      <c r="AL32" s="624" t="s">
        <v>244</v>
      </c>
      <c r="AM32" s="625"/>
      <c r="AN32" s="625"/>
      <c r="AO32" s="661"/>
      <c r="AP32" s="662"/>
      <c r="AQ32" s="663"/>
      <c r="AR32" s="663"/>
      <c r="AS32" s="663"/>
      <c r="AT32" s="696"/>
      <c r="AU32" s="214" t="s">
        <v>319</v>
      </c>
      <c r="AX32" s="618" t="s">
        <v>320</v>
      </c>
      <c r="AY32" s="619"/>
      <c r="AZ32" s="619"/>
      <c r="BA32" s="619"/>
      <c r="BB32" s="619"/>
      <c r="BC32" s="619"/>
      <c r="BD32" s="619"/>
      <c r="BE32" s="619"/>
      <c r="BF32" s="620"/>
      <c r="BG32" s="687">
        <v>99.1</v>
      </c>
      <c r="BH32" s="634"/>
      <c r="BI32" s="634"/>
      <c r="BJ32" s="634"/>
      <c r="BK32" s="634"/>
      <c r="BL32" s="634"/>
      <c r="BM32" s="625">
        <v>97.4</v>
      </c>
      <c r="BN32" s="634"/>
      <c r="BO32" s="634"/>
      <c r="BP32" s="634"/>
      <c r="BQ32" s="657"/>
      <c r="BR32" s="687">
        <v>99.2</v>
      </c>
      <c r="BS32" s="634"/>
      <c r="BT32" s="634"/>
      <c r="BU32" s="634"/>
      <c r="BV32" s="634"/>
      <c r="BW32" s="634"/>
      <c r="BX32" s="625">
        <v>97.3</v>
      </c>
      <c r="BY32" s="634"/>
      <c r="BZ32" s="634"/>
      <c r="CA32" s="634"/>
      <c r="CB32" s="657"/>
      <c r="CD32" s="644"/>
      <c r="CE32" s="645"/>
      <c r="CF32" s="618" t="s">
        <v>321</v>
      </c>
      <c r="CG32" s="619"/>
      <c r="CH32" s="619"/>
      <c r="CI32" s="619"/>
      <c r="CJ32" s="619"/>
      <c r="CK32" s="619"/>
      <c r="CL32" s="619"/>
      <c r="CM32" s="619"/>
      <c r="CN32" s="619"/>
      <c r="CO32" s="619"/>
      <c r="CP32" s="619"/>
      <c r="CQ32" s="620"/>
      <c r="CR32" s="621" t="s">
        <v>238</v>
      </c>
      <c r="CS32" s="622"/>
      <c r="CT32" s="622"/>
      <c r="CU32" s="622"/>
      <c r="CV32" s="622"/>
      <c r="CW32" s="622"/>
      <c r="CX32" s="622"/>
      <c r="CY32" s="623"/>
      <c r="CZ32" s="624" t="s">
        <v>244</v>
      </c>
      <c r="DA32" s="636"/>
      <c r="DB32" s="636"/>
      <c r="DC32" s="637"/>
      <c r="DD32" s="627" t="s">
        <v>238</v>
      </c>
      <c r="DE32" s="622"/>
      <c r="DF32" s="622"/>
      <c r="DG32" s="622"/>
      <c r="DH32" s="622"/>
      <c r="DI32" s="622"/>
      <c r="DJ32" s="622"/>
      <c r="DK32" s="623"/>
      <c r="DL32" s="627" t="s">
        <v>244</v>
      </c>
      <c r="DM32" s="622"/>
      <c r="DN32" s="622"/>
      <c r="DO32" s="622"/>
      <c r="DP32" s="622"/>
      <c r="DQ32" s="622"/>
      <c r="DR32" s="622"/>
      <c r="DS32" s="622"/>
      <c r="DT32" s="622"/>
      <c r="DU32" s="622"/>
      <c r="DV32" s="623"/>
      <c r="DW32" s="624" t="s">
        <v>244</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552146</v>
      </c>
      <c r="S33" s="622"/>
      <c r="T33" s="622"/>
      <c r="U33" s="622"/>
      <c r="V33" s="622"/>
      <c r="W33" s="622"/>
      <c r="X33" s="622"/>
      <c r="Y33" s="623"/>
      <c r="Z33" s="659">
        <v>0.2</v>
      </c>
      <c r="AA33" s="659"/>
      <c r="AB33" s="659"/>
      <c r="AC33" s="659"/>
      <c r="AD33" s="660">
        <v>207539</v>
      </c>
      <c r="AE33" s="660"/>
      <c r="AF33" s="660"/>
      <c r="AG33" s="660"/>
      <c r="AH33" s="660"/>
      <c r="AI33" s="660"/>
      <c r="AJ33" s="660"/>
      <c r="AK33" s="660"/>
      <c r="AL33" s="624">
        <v>0.2</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99.6</v>
      </c>
      <c r="BH33" s="606"/>
      <c r="BI33" s="606"/>
      <c r="BJ33" s="606"/>
      <c r="BK33" s="606"/>
      <c r="BL33" s="606"/>
      <c r="BM33" s="652">
        <v>98.5</v>
      </c>
      <c r="BN33" s="606"/>
      <c r="BO33" s="606"/>
      <c r="BP33" s="606"/>
      <c r="BQ33" s="669"/>
      <c r="BR33" s="682">
        <v>99.6</v>
      </c>
      <c r="BS33" s="606"/>
      <c r="BT33" s="606"/>
      <c r="BU33" s="606"/>
      <c r="BV33" s="606"/>
      <c r="BW33" s="606"/>
      <c r="BX33" s="652">
        <v>98.3</v>
      </c>
      <c r="BY33" s="606"/>
      <c r="BZ33" s="606"/>
      <c r="CA33" s="606"/>
      <c r="CB33" s="669"/>
      <c r="CD33" s="618" t="s">
        <v>324</v>
      </c>
      <c r="CE33" s="619"/>
      <c r="CF33" s="619"/>
      <c r="CG33" s="619"/>
      <c r="CH33" s="619"/>
      <c r="CI33" s="619"/>
      <c r="CJ33" s="619"/>
      <c r="CK33" s="619"/>
      <c r="CL33" s="619"/>
      <c r="CM33" s="619"/>
      <c r="CN33" s="619"/>
      <c r="CO33" s="619"/>
      <c r="CP33" s="619"/>
      <c r="CQ33" s="620"/>
      <c r="CR33" s="621">
        <v>73556384</v>
      </c>
      <c r="CS33" s="634"/>
      <c r="CT33" s="634"/>
      <c r="CU33" s="634"/>
      <c r="CV33" s="634"/>
      <c r="CW33" s="634"/>
      <c r="CX33" s="634"/>
      <c r="CY33" s="635"/>
      <c r="CZ33" s="624">
        <v>34.4</v>
      </c>
      <c r="DA33" s="636"/>
      <c r="DB33" s="636"/>
      <c r="DC33" s="637"/>
      <c r="DD33" s="627">
        <v>56704372</v>
      </c>
      <c r="DE33" s="634"/>
      <c r="DF33" s="634"/>
      <c r="DG33" s="634"/>
      <c r="DH33" s="634"/>
      <c r="DI33" s="634"/>
      <c r="DJ33" s="634"/>
      <c r="DK33" s="635"/>
      <c r="DL33" s="627">
        <v>39199587</v>
      </c>
      <c r="DM33" s="634"/>
      <c r="DN33" s="634"/>
      <c r="DO33" s="634"/>
      <c r="DP33" s="634"/>
      <c r="DQ33" s="634"/>
      <c r="DR33" s="634"/>
      <c r="DS33" s="634"/>
      <c r="DT33" s="634"/>
      <c r="DU33" s="634"/>
      <c r="DV33" s="635"/>
      <c r="DW33" s="624">
        <v>36.1</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428951</v>
      </c>
      <c r="S34" s="622"/>
      <c r="T34" s="622"/>
      <c r="U34" s="622"/>
      <c r="V34" s="622"/>
      <c r="W34" s="622"/>
      <c r="X34" s="622"/>
      <c r="Y34" s="623"/>
      <c r="Z34" s="659">
        <v>0.2</v>
      </c>
      <c r="AA34" s="659"/>
      <c r="AB34" s="659"/>
      <c r="AC34" s="659"/>
      <c r="AD34" s="660" t="s">
        <v>244</v>
      </c>
      <c r="AE34" s="660"/>
      <c r="AF34" s="660"/>
      <c r="AG34" s="660"/>
      <c r="AH34" s="660"/>
      <c r="AI34" s="660"/>
      <c r="AJ34" s="660"/>
      <c r="AK34" s="660"/>
      <c r="AL34" s="624" t="s">
        <v>238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24138934</v>
      </c>
      <c r="CS34" s="622"/>
      <c r="CT34" s="622"/>
      <c r="CU34" s="622"/>
      <c r="CV34" s="622"/>
      <c r="CW34" s="622"/>
      <c r="CX34" s="622"/>
      <c r="CY34" s="623"/>
      <c r="CZ34" s="624">
        <v>11.3</v>
      </c>
      <c r="DA34" s="636"/>
      <c r="DB34" s="636"/>
      <c r="DC34" s="637"/>
      <c r="DD34" s="627">
        <v>16940623</v>
      </c>
      <c r="DE34" s="622"/>
      <c r="DF34" s="622"/>
      <c r="DG34" s="622"/>
      <c r="DH34" s="622"/>
      <c r="DI34" s="622"/>
      <c r="DJ34" s="622"/>
      <c r="DK34" s="623"/>
      <c r="DL34" s="627">
        <v>13936482</v>
      </c>
      <c r="DM34" s="622"/>
      <c r="DN34" s="622"/>
      <c r="DO34" s="622"/>
      <c r="DP34" s="622"/>
      <c r="DQ34" s="622"/>
      <c r="DR34" s="622"/>
      <c r="DS34" s="622"/>
      <c r="DT34" s="622"/>
      <c r="DU34" s="622"/>
      <c r="DV34" s="623"/>
      <c r="DW34" s="624">
        <v>12.8</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6687568</v>
      </c>
      <c r="S35" s="622"/>
      <c r="T35" s="622"/>
      <c r="U35" s="622"/>
      <c r="V35" s="622"/>
      <c r="W35" s="622"/>
      <c r="X35" s="622"/>
      <c r="Y35" s="623"/>
      <c r="Z35" s="659">
        <v>3</v>
      </c>
      <c r="AA35" s="659"/>
      <c r="AB35" s="659"/>
      <c r="AC35" s="659"/>
      <c r="AD35" s="660" t="s">
        <v>244</v>
      </c>
      <c r="AE35" s="660"/>
      <c r="AF35" s="660"/>
      <c r="AG35" s="660"/>
      <c r="AH35" s="660"/>
      <c r="AI35" s="660"/>
      <c r="AJ35" s="660"/>
      <c r="AK35" s="660"/>
      <c r="AL35" s="624" t="s">
        <v>244</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1330797</v>
      </c>
      <c r="CS35" s="634"/>
      <c r="CT35" s="634"/>
      <c r="CU35" s="634"/>
      <c r="CV35" s="634"/>
      <c r="CW35" s="634"/>
      <c r="CX35" s="634"/>
      <c r="CY35" s="635"/>
      <c r="CZ35" s="624">
        <v>0.6</v>
      </c>
      <c r="DA35" s="636"/>
      <c r="DB35" s="636"/>
      <c r="DC35" s="637"/>
      <c r="DD35" s="627">
        <v>838441</v>
      </c>
      <c r="DE35" s="634"/>
      <c r="DF35" s="634"/>
      <c r="DG35" s="634"/>
      <c r="DH35" s="634"/>
      <c r="DI35" s="634"/>
      <c r="DJ35" s="634"/>
      <c r="DK35" s="635"/>
      <c r="DL35" s="627">
        <v>838319</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8106663</v>
      </c>
      <c r="S36" s="622"/>
      <c r="T36" s="622"/>
      <c r="U36" s="622"/>
      <c r="V36" s="622"/>
      <c r="W36" s="622"/>
      <c r="X36" s="622"/>
      <c r="Y36" s="623"/>
      <c r="Z36" s="659">
        <v>3.6</v>
      </c>
      <c r="AA36" s="659"/>
      <c r="AB36" s="659"/>
      <c r="AC36" s="659"/>
      <c r="AD36" s="660" t="s">
        <v>244</v>
      </c>
      <c r="AE36" s="660"/>
      <c r="AF36" s="660"/>
      <c r="AG36" s="660"/>
      <c r="AH36" s="660"/>
      <c r="AI36" s="660"/>
      <c r="AJ36" s="660"/>
      <c r="AK36" s="660"/>
      <c r="AL36" s="624" t="s">
        <v>238</v>
      </c>
      <c r="AM36" s="625"/>
      <c r="AN36" s="625"/>
      <c r="AO36" s="661"/>
      <c r="AP36" s="222"/>
      <c r="AQ36" s="670" t="s">
        <v>332</v>
      </c>
      <c r="AR36" s="671"/>
      <c r="AS36" s="671"/>
      <c r="AT36" s="671"/>
      <c r="AU36" s="671"/>
      <c r="AV36" s="671"/>
      <c r="AW36" s="671"/>
      <c r="AX36" s="671"/>
      <c r="AY36" s="672"/>
      <c r="AZ36" s="676">
        <v>24629166</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478817</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21306163</v>
      </c>
      <c r="CS36" s="622"/>
      <c r="CT36" s="622"/>
      <c r="CU36" s="622"/>
      <c r="CV36" s="622"/>
      <c r="CW36" s="622"/>
      <c r="CX36" s="622"/>
      <c r="CY36" s="623"/>
      <c r="CZ36" s="624">
        <v>10</v>
      </c>
      <c r="DA36" s="636"/>
      <c r="DB36" s="636"/>
      <c r="DC36" s="637"/>
      <c r="DD36" s="627">
        <v>19386485</v>
      </c>
      <c r="DE36" s="622"/>
      <c r="DF36" s="622"/>
      <c r="DG36" s="622"/>
      <c r="DH36" s="622"/>
      <c r="DI36" s="622"/>
      <c r="DJ36" s="622"/>
      <c r="DK36" s="623"/>
      <c r="DL36" s="627">
        <v>10533272</v>
      </c>
      <c r="DM36" s="622"/>
      <c r="DN36" s="622"/>
      <c r="DO36" s="622"/>
      <c r="DP36" s="622"/>
      <c r="DQ36" s="622"/>
      <c r="DR36" s="622"/>
      <c r="DS36" s="622"/>
      <c r="DT36" s="622"/>
      <c r="DU36" s="622"/>
      <c r="DV36" s="623"/>
      <c r="DW36" s="624">
        <v>9.6999999999999993</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2298107</v>
      </c>
      <c r="S37" s="622"/>
      <c r="T37" s="622"/>
      <c r="U37" s="622"/>
      <c r="V37" s="622"/>
      <c r="W37" s="622"/>
      <c r="X37" s="622"/>
      <c r="Y37" s="623"/>
      <c r="Z37" s="659">
        <v>1</v>
      </c>
      <c r="AA37" s="659"/>
      <c r="AB37" s="659"/>
      <c r="AC37" s="659"/>
      <c r="AD37" s="660">
        <v>42948</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4447181</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-146236</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5104112</v>
      </c>
      <c r="CS37" s="634"/>
      <c r="CT37" s="634"/>
      <c r="CU37" s="634"/>
      <c r="CV37" s="634"/>
      <c r="CW37" s="634"/>
      <c r="CX37" s="634"/>
      <c r="CY37" s="635"/>
      <c r="CZ37" s="624">
        <v>2.4</v>
      </c>
      <c r="DA37" s="636"/>
      <c r="DB37" s="636"/>
      <c r="DC37" s="637"/>
      <c r="DD37" s="627">
        <v>5095233</v>
      </c>
      <c r="DE37" s="634"/>
      <c r="DF37" s="634"/>
      <c r="DG37" s="634"/>
      <c r="DH37" s="634"/>
      <c r="DI37" s="634"/>
      <c r="DJ37" s="634"/>
      <c r="DK37" s="635"/>
      <c r="DL37" s="627">
        <v>4883710</v>
      </c>
      <c r="DM37" s="634"/>
      <c r="DN37" s="634"/>
      <c r="DO37" s="634"/>
      <c r="DP37" s="634"/>
      <c r="DQ37" s="634"/>
      <c r="DR37" s="634"/>
      <c r="DS37" s="634"/>
      <c r="DT37" s="634"/>
      <c r="DU37" s="634"/>
      <c r="DV37" s="635"/>
      <c r="DW37" s="624">
        <v>4.5</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22150900</v>
      </c>
      <c r="S38" s="622"/>
      <c r="T38" s="622"/>
      <c r="U38" s="622"/>
      <c r="V38" s="622"/>
      <c r="W38" s="622"/>
      <c r="X38" s="622"/>
      <c r="Y38" s="623"/>
      <c r="Z38" s="659">
        <v>10</v>
      </c>
      <c r="AA38" s="659"/>
      <c r="AB38" s="659"/>
      <c r="AC38" s="659"/>
      <c r="AD38" s="660" t="s">
        <v>238</v>
      </c>
      <c r="AE38" s="660"/>
      <c r="AF38" s="660"/>
      <c r="AG38" s="660"/>
      <c r="AH38" s="660"/>
      <c r="AI38" s="660"/>
      <c r="AJ38" s="660"/>
      <c r="AK38" s="660"/>
      <c r="AL38" s="624" t="s">
        <v>244</v>
      </c>
      <c r="AM38" s="625"/>
      <c r="AN38" s="625"/>
      <c r="AO38" s="661"/>
      <c r="AQ38" s="654" t="s">
        <v>340</v>
      </c>
      <c r="AR38" s="655"/>
      <c r="AS38" s="655"/>
      <c r="AT38" s="655"/>
      <c r="AU38" s="655"/>
      <c r="AV38" s="655"/>
      <c r="AW38" s="655"/>
      <c r="AX38" s="655"/>
      <c r="AY38" s="656"/>
      <c r="AZ38" s="621">
        <v>1369036</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55724</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18338297</v>
      </c>
      <c r="CS38" s="622"/>
      <c r="CT38" s="622"/>
      <c r="CU38" s="622"/>
      <c r="CV38" s="622"/>
      <c r="CW38" s="622"/>
      <c r="CX38" s="622"/>
      <c r="CY38" s="623"/>
      <c r="CZ38" s="624">
        <v>8.6</v>
      </c>
      <c r="DA38" s="636"/>
      <c r="DB38" s="636"/>
      <c r="DC38" s="637"/>
      <c r="DD38" s="627">
        <v>14195018</v>
      </c>
      <c r="DE38" s="622"/>
      <c r="DF38" s="622"/>
      <c r="DG38" s="622"/>
      <c r="DH38" s="622"/>
      <c r="DI38" s="622"/>
      <c r="DJ38" s="622"/>
      <c r="DK38" s="623"/>
      <c r="DL38" s="627">
        <v>13347464</v>
      </c>
      <c r="DM38" s="622"/>
      <c r="DN38" s="622"/>
      <c r="DO38" s="622"/>
      <c r="DP38" s="622"/>
      <c r="DQ38" s="622"/>
      <c r="DR38" s="622"/>
      <c r="DS38" s="622"/>
      <c r="DT38" s="622"/>
      <c r="DU38" s="622"/>
      <c r="DV38" s="623"/>
      <c r="DW38" s="624">
        <v>12.3</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244</v>
      </c>
      <c r="S39" s="622"/>
      <c r="T39" s="622"/>
      <c r="U39" s="622"/>
      <c r="V39" s="622"/>
      <c r="W39" s="622"/>
      <c r="X39" s="622"/>
      <c r="Y39" s="623"/>
      <c r="Z39" s="659" t="s">
        <v>244</v>
      </c>
      <c r="AA39" s="659"/>
      <c r="AB39" s="659"/>
      <c r="AC39" s="659"/>
      <c r="AD39" s="660" t="s">
        <v>244</v>
      </c>
      <c r="AE39" s="660"/>
      <c r="AF39" s="660"/>
      <c r="AG39" s="660"/>
      <c r="AH39" s="660"/>
      <c r="AI39" s="660"/>
      <c r="AJ39" s="660"/>
      <c r="AK39" s="660"/>
      <c r="AL39" s="624" t="s">
        <v>238</v>
      </c>
      <c r="AM39" s="625"/>
      <c r="AN39" s="625"/>
      <c r="AO39" s="661"/>
      <c r="AQ39" s="654" t="s">
        <v>344</v>
      </c>
      <c r="AR39" s="655"/>
      <c r="AS39" s="655"/>
      <c r="AT39" s="655"/>
      <c r="AU39" s="655"/>
      <c r="AV39" s="655"/>
      <c r="AW39" s="655"/>
      <c r="AX39" s="655"/>
      <c r="AY39" s="656"/>
      <c r="AZ39" s="621">
        <v>1070709</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82136</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6425097</v>
      </c>
      <c r="CS39" s="634"/>
      <c r="CT39" s="634"/>
      <c r="CU39" s="634"/>
      <c r="CV39" s="634"/>
      <c r="CW39" s="634"/>
      <c r="CX39" s="634"/>
      <c r="CY39" s="635"/>
      <c r="CZ39" s="624">
        <v>3</v>
      </c>
      <c r="DA39" s="636"/>
      <c r="DB39" s="636"/>
      <c r="DC39" s="637"/>
      <c r="DD39" s="627">
        <v>4658429</v>
      </c>
      <c r="DE39" s="634"/>
      <c r="DF39" s="634"/>
      <c r="DG39" s="634"/>
      <c r="DH39" s="634"/>
      <c r="DI39" s="634"/>
      <c r="DJ39" s="634"/>
      <c r="DK39" s="635"/>
      <c r="DL39" s="627" t="s">
        <v>244</v>
      </c>
      <c r="DM39" s="634"/>
      <c r="DN39" s="634"/>
      <c r="DO39" s="634"/>
      <c r="DP39" s="634"/>
      <c r="DQ39" s="634"/>
      <c r="DR39" s="634"/>
      <c r="DS39" s="634"/>
      <c r="DT39" s="634"/>
      <c r="DU39" s="634"/>
      <c r="DV39" s="635"/>
      <c r="DW39" s="624" t="s">
        <v>238</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2200000</v>
      </c>
      <c r="S40" s="622"/>
      <c r="T40" s="622"/>
      <c r="U40" s="622"/>
      <c r="V40" s="622"/>
      <c r="W40" s="622"/>
      <c r="X40" s="622"/>
      <c r="Y40" s="623"/>
      <c r="Z40" s="659">
        <v>1</v>
      </c>
      <c r="AA40" s="659"/>
      <c r="AB40" s="659"/>
      <c r="AC40" s="659"/>
      <c r="AD40" s="660" t="s">
        <v>244</v>
      </c>
      <c r="AE40" s="660"/>
      <c r="AF40" s="660"/>
      <c r="AG40" s="660"/>
      <c r="AH40" s="660"/>
      <c r="AI40" s="660"/>
      <c r="AJ40" s="660"/>
      <c r="AK40" s="660"/>
      <c r="AL40" s="624" t="s">
        <v>238</v>
      </c>
      <c r="AM40" s="625"/>
      <c r="AN40" s="625"/>
      <c r="AO40" s="661"/>
      <c r="AQ40" s="654" t="s">
        <v>348</v>
      </c>
      <c r="AR40" s="655"/>
      <c r="AS40" s="655"/>
      <c r="AT40" s="655"/>
      <c r="AU40" s="655"/>
      <c r="AV40" s="655"/>
      <c r="AW40" s="655"/>
      <c r="AX40" s="655"/>
      <c r="AY40" s="656"/>
      <c r="AZ40" s="621">
        <v>632342</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94</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2017096</v>
      </c>
      <c r="CS40" s="622"/>
      <c r="CT40" s="622"/>
      <c r="CU40" s="622"/>
      <c r="CV40" s="622"/>
      <c r="CW40" s="622"/>
      <c r="CX40" s="622"/>
      <c r="CY40" s="623"/>
      <c r="CZ40" s="624">
        <v>0.9</v>
      </c>
      <c r="DA40" s="636"/>
      <c r="DB40" s="636"/>
      <c r="DC40" s="637"/>
      <c r="DD40" s="627">
        <v>685376</v>
      </c>
      <c r="DE40" s="622"/>
      <c r="DF40" s="622"/>
      <c r="DG40" s="622"/>
      <c r="DH40" s="622"/>
      <c r="DI40" s="622"/>
      <c r="DJ40" s="622"/>
      <c r="DK40" s="623"/>
      <c r="DL40" s="627">
        <v>544050</v>
      </c>
      <c r="DM40" s="622"/>
      <c r="DN40" s="622"/>
      <c r="DO40" s="622"/>
      <c r="DP40" s="622"/>
      <c r="DQ40" s="622"/>
      <c r="DR40" s="622"/>
      <c r="DS40" s="622"/>
      <c r="DT40" s="622"/>
      <c r="DU40" s="622"/>
      <c r="DV40" s="623"/>
      <c r="DW40" s="624">
        <v>0.5</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222295714</v>
      </c>
      <c r="S41" s="646"/>
      <c r="T41" s="646"/>
      <c r="U41" s="646"/>
      <c r="V41" s="646"/>
      <c r="W41" s="646"/>
      <c r="X41" s="646"/>
      <c r="Y41" s="649"/>
      <c r="Z41" s="650">
        <v>100</v>
      </c>
      <c r="AA41" s="650"/>
      <c r="AB41" s="650"/>
      <c r="AC41" s="650"/>
      <c r="AD41" s="651">
        <v>106464404</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3802270</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238</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238</v>
      </c>
      <c r="CS41" s="634"/>
      <c r="CT41" s="634"/>
      <c r="CU41" s="634"/>
      <c r="CV41" s="634"/>
      <c r="CW41" s="634"/>
      <c r="CX41" s="634"/>
      <c r="CY41" s="635"/>
      <c r="CZ41" s="624" t="s">
        <v>244</v>
      </c>
      <c r="DA41" s="636"/>
      <c r="DB41" s="636"/>
      <c r="DC41" s="637"/>
      <c r="DD41" s="627" t="s">
        <v>244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13307628</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358</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40066724</v>
      </c>
      <c r="CS42" s="634"/>
      <c r="CT42" s="634"/>
      <c r="CU42" s="634"/>
      <c r="CV42" s="634"/>
      <c r="CW42" s="634"/>
      <c r="CX42" s="634"/>
      <c r="CY42" s="635"/>
      <c r="CZ42" s="624">
        <v>18.7</v>
      </c>
      <c r="DA42" s="636"/>
      <c r="DB42" s="636"/>
      <c r="DC42" s="637"/>
      <c r="DD42" s="627">
        <v>10625944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1722699</v>
      </c>
      <c r="CS43" s="634"/>
      <c r="CT43" s="634"/>
      <c r="CU43" s="634"/>
      <c r="CV43" s="634"/>
      <c r="CW43" s="634"/>
      <c r="CX43" s="634"/>
      <c r="CY43" s="635"/>
      <c r="CZ43" s="624">
        <v>0.8</v>
      </c>
      <c r="DA43" s="636"/>
      <c r="DB43" s="636"/>
      <c r="DC43" s="637"/>
      <c r="DD43" s="627">
        <v>1678039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39940442</v>
      </c>
      <c r="CS44" s="622"/>
      <c r="CT44" s="622"/>
      <c r="CU44" s="622"/>
      <c r="CV44" s="622"/>
      <c r="CW44" s="622"/>
      <c r="CX44" s="622"/>
      <c r="CY44" s="623"/>
      <c r="CZ44" s="624">
        <v>18.7</v>
      </c>
      <c r="DA44" s="625"/>
      <c r="DB44" s="625"/>
      <c r="DC44" s="626"/>
      <c r="DD44" s="627">
        <v>10625944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18449292</v>
      </c>
      <c r="CS45" s="634"/>
      <c r="CT45" s="634"/>
      <c r="CU45" s="634"/>
      <c r="CV45" s="634"/>
      <c r="CW45" s="634"/>
      <c r="CX45" s="634"/>
      <c r="CY45" s="635"/>
      <c r="CZ45" s="624">
        <v>8.6</v>
      </c>
      <c r="DA45" s="636"/>
      <c r="DB45" s="636"/>
      <c r="DC45" s="637"/>
      <c r="DD45" s="627">
        <v>526969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20966769</v>
      </c>
      <c r="CS46" s="622"/>
      <c r="CT46" s="622"/>
      <c r="CU46" s="622"/>
      <c r="CV46" s="622"/>
      <c r="CW46" s="622"/>
      <c r="CX46" s="622"/>
      <c r="CY46" s="623"/>
      <c r="CZ46" s="624">
        <v>9.8000000000000007</v>
      </c>
      <c r="DA46" s="625"/>
      <c r="DB46" s="625"/>
      <c r="DC46" s="626"/>
      <c r="DD46" s="627">
        <v>10003812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v>126282</v>
      </c>
      <c r="CS47" s="634"/>
      <c r="CT47" s="634"/>
      <c r="CU47" s="634"/>
      <c r="CV47" s="634"/>
      <c r="CW47" s="634"/>
      <c r="CX47" s="634"/>
      <c r="CY47" s="635"/>
      <c r="CZ47" s="624">
        <v>0.1</v>
      </c>
      <c r="DA47" s="636"/>
      <c r="DB47" s="636"/>
      <c r="DC47" s="637"/>
      <c r="DD47" s="627" t="s">
        <v>244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367</v>
      </c>
      <c r="CG48" s="619"/>
      <c r="CH48" s="619"/>
      <c r="CI48" s="619"/>
      <c r="CJ48" s="619"/>
      <c r="CK48" s="619"/>
      <c r="CL48" s="619"/>
      <c r="CM48" s="619"/>
      <c r="CN48" s="619"/>
      <c r="CO48" s="619"/>
      <c r="CP48" s="619"/>
      <c r="CQ48" s="620"/>
      <c r="CR48" s="621" t="s">
        <v>238</v>
      </c>
      <c r="CS48" s="622"/>
      <c r="CT48" s="622"/>
      <c r="CU48" s="622"/>
      <c r="CV48" s="622"/>
      <c r="CW48" s="622"/>
      <c r="CX48" s="622"/>
      <c r="CY48" s="623"/>
      <c r="CZ48" s="624" t="s">
        <v>244</v>
      </c>
      <c r="DA48" s="625"/>
      <c r="DB48" s="625"/>
      <c r="DC48" s="626"/>
      <c r="DD48" s="627" t="s">
        <v>244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213823764</v>
      </c>
      <c r="CS49" s="606"/>
      <c r="CT49" s="606"/>
      <c r="CU49" s="606"/>
      <c r="CV49" s="606"/>
      <c r="CW49" s="606"/>
      <c r="CX49" s="606"/>
      <c r="CY49" s="607"/>
      <c r="CZ49" s="608">
        <v>100</v>
      </c>
      <c r="DA49" s="609"/>
      <c r="DB49" s="609"/>
      <c r="DC49" s="610"/>
      <c r="DD49" s="611">
        <v>122870569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GbER+chwfxLVjXjn272ZVdqdkJCt0SsO9zNhQFeM50GsBfom6NkA3aDLNmMClXutrxhO3RydQPqqbiHRWYCTg==" saltValue="5OfN5vrymfz6m9KYP4dd2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B1" zoomScale="70" zoomScaleNormal="25" zoomScaleSheetLayoutView="70" workbookViewId="0">
      <selection activeCell="CH10" sqref="CH10:CL10"/>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1" t="s">
        <v>369</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370</v>
      </c>
      <c r="DK2" s="1093"/>
      <c r="DL2" s="1093"/>
      <c r="DM2" s="1093"/>
      <c r="DN2" s="1093"/>
      <c r="DO2" s="1094"/>
      <c r="DP2" s="228"/>
      <c r="DQ2" s="1092" t="s">
        <v>371</v>
      </c>
      <c r="DR2" s="1093"/>
      <c r="DS2" s="1093"/>
      <c r="DT2" s="1093"/>
      <c r="DU2" s="1093"/>
      <c r="DV2" s="1093"/>
      <c r="DW2" s="1093"/>
      <c r="DX2" s="1093"/>
      <c r="DY2" s="1093"/>
      <c r="DZ2" s="109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5"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6"/>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0">
        <v>221264</v>
      </c>
      <c r="R7" s="1101"/>
      <c r="S7" s="1101"/>
      <c r="T7" s="1101"/>
      <c r="U7" s="1101"/>
      <c r="V7" s="1101">
        <v>213189</v>
      </c>
      <c r="W7" s="1101"/>
      <c r="X7" s="1101"/>
      <c r="Y7" s="1101"/>
      <c r="Z7" s="1101"/>
      <c r="AA7" s="1101">
        <v>8075</v>
      </c>
      <c r="AB7" s="1101"/>
      <c r="AC7" s="1101"/>
      <c r="AD7" s="1101"/>
      <c r="AE7" s="1102"/>
      <c r="AF7" s="1103">
        <v>4424</v>
      </c>
      <c r="AG7" s="1104"/>
      <c r="AH7" s="1104"/>
      <c r="AI7" s="1104"/>
      <c r="AJ7" s="1105"/>
      <c r="AK7" s="1106">
        <v>6695</v>
      </c>
      <c r="AL7" s="1107"/>
      <c r="AM7" s="1107"/>
      <c r="AN7" s="1107"/>
      <c r="AO7" s="1107"/>
      <c r="AP7" s="1107">
        <v>143338</v>
      </c>
      <c r="AQ7" s="1107"/>
      <c r="AR7" s="1107"/>
      <c r="AS7" s="1107"/>
      <c r="AT7" s="1107"/>
      <c r="AU7" s="1108"/>
      <c r="AV7" s="1108"/>
      <c r="AW7" s="1108"/>
      <c r="AX7" s="1108"/>
      <c r="AY7" s="1109"/>
      <c r="AZ7" s="232"/>
      <c r="BA7" s="232"/>
      <c r="BB7" s="232"/>
      <c r="BC7" s="232"/>
      <c r="BD7" s="232"/>
      <c r="BE7" s="233"/>
      <c r="BF7" s="233"/>
      <c r="BG7" s="233"/>
      <c r="BH7" s="233"/>
      <c r="BI7" s="233"/>
      <c r="BJ7" s="233"/>
      <c r="BK7" s="233"/>
      <c r="BL7" s="233"/>
      <c r="BM7" s="233"/>
      <c r="BN7" s="233"/>
      <c r="BO7" s="233"/>
      <c r="BP7" s="233"/>
      <c r="BQ7" s="236">
        <v>1</v>
      </c>
      <c r="BR7" s="237"/>
      <c r="BS7" s="1110" t="s">
        <v>599</v>
      </c>
      <c r="BT7" s="1111"/>
      <c r="BU7" s="1111"/>
      <c r="BV7" s="1111"/>
      <c r="BW7" s="1111"/>
      <c r="BX7" s="1111"/>
      <c r="BY7" s="1111"/>
      <c r="BZ7" s="1111"/>
      <c r="CA7" s="1111"/>
      <c r="CB7" s="1111"/>
      <c r="CC7" s="1111"/>
      <c r="CD7" s="1111"/>
      <c r="CE7" s="1111"/>
      <c r="CF7" s="1111"/>
      <c r="CG7" s="1112"/>
      <c r="CH7" s="1097">
        <v>-186</v>
      </c>
      <c r="CI7" s="1098"/>
      <c r="CJ7" s="1098"/>
      <c r="CK7" s="1098"/>
      <c r="CL7" s="1099"/>
      <c r="CM7" s="1097">
        <v>568</v>
      </c>
      <c r="CN7" s="1098"/>
      <c r="CO7" s="1098"/>
      <c r="CP7" s="1098"/>
      <c r="CQ7" s="1099"/>
      <c r="CR7" s="1097">
        <v>5</v>
      </c>
      <c r="CS7" s="1098"/>
      <c r="CT7" s="1098"/>
      <c r="CU7" s="1098"/>
      <c r="CV7" s="1099"/>
      <c r="CW7" s="1097" t="s">
        <v>598</v>
      </c>
      <c r="CX7" s="1098"/>
      <c r="CY7" s="1098"/>
      <c r="CZ7" s="1098"/>
      <c r="DA7" s="1099"/>
      <c r="DB7" s="1097" t="s">
        <v>598</v>
      </c>
      <c r="DC7" s="1098"/>
      <c r="DD7" s="1098"/>
      <c r="DE7" s="1098"/>
      <c r="DF7" s="1099"/>
      <c r="DG7" s="1097" t="s">
        <v>598</v>
      </c>
      <c r="DH7" s="1098"/>
      <c r="DI7" s="1098"/>
      <c r="DJ7" s="1098"/>
      <c r="DK7" s="1099"/>
      <c r="DL7" s="1097" t="s">
        <v>598</v>
      </c>
      <c r="DM7" s="1098"/>
      <c r="DN7" s="1098"/>
      <c r="DO7" s="1098"/>
      <c r="DP7" s="1099"/>
      <c r="DQ7" s="1097" t="s">
        <v>598</v>
      </c>
      <c r="DR7" s="1098"/>
      <c r="DS7" s="1098"/>
      <c r="DT7" s="1098"/>
      <c r="DU7" s="1099"/>
      <c r="DV7" s="992"/>
      <c r="DW7" s="993"/>
      <c r="DX7" s="993"/>
      <c r="DY7" s="993"/>
      <c r="DZ7" s="994"/>
      <c r="EA7" s="234"/>
    </row>
    <row r="8" spans="1:131" s="235" customFormat="1" ht="26.25" customHeight="1" x14ac:dyDescent="0.2">
      <c r="A8" s="238">
        <v>2</v>
      </c>
      <c r="B8" s="1030" t="s">
        <v>392</v>
      </c>
      <c r="C8" s="1031"/>
      <c r="D8" s="1031"/>
      <c r="E8" s="1031"/>
      <c r="F8" s="1031"/>
      <c r="G8" s="1031"/>
      <c r="H8" s="1031"/>
      <c r="I8" s="1031"/>
      <c r="J8" s="1031"/>
      <c r="K8" s="1031"/>
      <c r="L8" s="1031"/>
      <c r="M8" s="1031"/>
      <c r="N8" s="1031"/>
      <c r="O8" s="1031"/>
      <c r="P8" s="1032"/>
      <c r="Q8" s="1038">
        <v>316</v>
      </c>
      <c r="R8" s="1039"/>
      <c r="S8" s="1039"/>
      <c r="T8" s="1039"/>
      <c r="U8" s="1039"/>
      <c r="V8" s="1039">
        <v>39</v>
      </c>
      <c r="W8" s="1039"/>
      <c r="X8" s="1039"/>
      <c r="Y8" s="1039"/>
      <c r="Z8" s="1039"/>
      <c r="AA8" s="1039">
        <v>277</v>
      </c>
      <c r="AB8" s="1039"/>
      <c r="AC8" s="1039"/>
      <c r="AD8" s="1039"/>
      <c r="AE8" s="1040"/>
      <c r="AF8" s="1035" t="s">
        <v>393</v>
      </c>
      <c r="AG8" s="1036"/>
      <c r="AH8" s="1036"/>
      <c r="AI8" s="1036"/>
      <c r="AJ8" s="1037"/>
      <c r="AK8" s="1080" t="s">
        <v>592</v>
      </c>
      <c r="AL8" s="1081"/>
      <c r="AM8" s="1081"/>
      <c r="AN8" s="1081"/>
      <c r="AO8" s="1081"/>
      <c r="AP8" s="1081">
        <v>544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600</v>
      </c>
      <c r="BT8" s="993"/>
      <c r="BU8" s="993"/>
      <c r="BV8" s="993"/>
      <c r="BW8" s="993"/>
      <c r="BX8" s="993"/>
      <c r="BY8" s="993"/>
      <c r="BZ8" s="993"/>
      <c r="CA8" s="993"/>
      <c r="CB8" s="993"/>
      <c r="CC8" s="993"/>
      <c r="CD8" s="993"/>
      <c r="CE8" s="993"/>
      <c r="CF8" s="993"/>
      <c r="CG8" s="1014"/>
      <c r="CH8" s="989">
        <v>-7</v>
      </c>
      <c r="CI8" s="990"/>
      <c r="CJ8" s="990"/>
      <c r="CK8" s="990"/>
      <c r="CL8" s="991"/>
      <c r="CM8" s="989">
        <v>342</v>
      </c>
      <c r="CN8" s="990"/>
      <c r="CO8" s="990"/>
      <c r="CP8" s="990"/>
      <c r="CQ8" s="991"/>
      <c r="CR8" s="989">
        <v>73</v>
      </c>
      <c r="CS8" s="990"/>
      <c r="CT8" s="990"/>
      <c r="CU8" s="990"/>
      <c r="CV8" s="991"/>
      <c r="CW8" s="989">
        <v>9</v>
      </c>
      <c r="CX8" s="990"/>
      <c r="CY8" s="990"/>
      <c r="CZ8" s="990"/>
      <c r="DA8" s="991"/>
      <c r="DB8" s="989" t="s">
        <v>604</v>
      </c>
      <c r="DC8" s="990"/>
      <c r="DD8" s="990"/>
      <c r="DE8" s="990"/>
      <c r="DF8" s="991"/>
      <c r="DG8" s="989" t="s">
        <v>604</v>
      </c>
      <c r="DH8" s="990"/>
      <c r="DI8" s="990"/>
      <c r="DJ8" s="990"/>
      <c r="DK8" s="991"/>
      <c r="DL8" s="989" t="s">
        <v>604</v>
      </c>
      <c r="DM8" s="990"/>
      <c r="DN8" s="990"/>
      <c r="DO8" s="990"/>
      <c r="DP8" s="991"/>
      <c r="DQ8" s="989" t="s">
        <v>604</v>
      </c>
      <c r="DR8" s="990"/>
      <c r="DS8" s="990"/>
      <c r="DT8" s="990"/>
      <c r="DU8" s="991"/>
      <c r="DV8" s="992"/>
      <c r="DW8" s="993"/>
      <c r="DX8" s="993"/>
      <c r="DY8" s="993"/>
      <c r="DZ8" s="994"/>
      <c r="EA8" s="234"/>
    </row>
    <row r="9" spans="1:131" s="235" customFormat="1" ht="26.25" customHeight="1" x14ac:dyDescent="0.2">
      <c r="A9" s="238">
        <v>3</v>
      </c>
      <c r="B9" s="1030" t="s">
        <v>394</v>
      </c>
      <c r="C9" s="1031"/>
      <c r="D9" s="1031"/>
      <c r="E9" s="1031"/>
      <c r="F9" s="1031"/>
      <c r="G9" s="1031"/>
      <c r="H9" s="1031"/>
      <c r="I9" s="1031"/>
      <c r="J9" s="1031"/>
      <c r="K9" s="1031"/>
      <c r="L9" s="1031"/>
      <c r="M9" s="1031"/>
      <c r="N9" s="1031"/>
      <c r="O9" s="1031"/>
      <c r="P9" s="1032"/>
      <c r="Q9" s="1038">
        <v>97</v>
      </c>
      <c r="R9" s="1039"/>
      <c r="S9" s="1039"/>
      <c r="T9" s="1039"/>
      <c r="U9" s="1039"/>
      <c r="V9" s="1039">
        <v>1</v>
      </c>
      <c r="W9" s="1039"/>
      <c r="X9" s="1039"/>
      <c r="Y9" s="1039"/>
      <c r="Z9" s="1039"/>
      <c r="AA9" s="1039">
        <v>96</v>
      </c>
      <c r="AB9" s="1039"/>
      <c r="AC9" s="1039"/>
      <c r="AD9" s="1039"/>
      <c r="AE9" s="1040"/>
      <c r="AF9" s="1035">
        <v>96</v>
      </c>
      <c r="AG9" s="1036"/>
      <c r="AH9" s="1036"/>
      <c r="AI9" s="1036"/>
      <c r="AJ9" s="1037"/>
      <c r="AK9" s="1080">
        <v>0</v>
      </c>
      <c r="AL9" s="1081"/>
      <c r="AM9" s="1081"/>
      <c r="AN9" s="1081"/>
      <c r="AO9" s="1081"/>
      <c r="AP9" s="1090" t="s">
        <v>593</v>
      </c>
      <c r="AQ9" s="990"/>
      <c r="AR9" s="990"/>
      <c r="AS9" s="990"/>
      <c r="AT9" s="1080"/>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601</v>
      </c>
      <c r="BT9" s="993"/>
      <c r="BU9" s="993"/>
      <c r="BV9" s="993"/>
      <c r="BW9" s="993"/>
      <c r="BX9" s="993"/>
      <c r="BY9" s="993"/>
      <c r="BZ9" s="993"/>
      <c r="CA9" s="993"/>
      <c r="CB9" s="993"/>
      <c r="CC9" s="993"/>
      <c r="CD9" s="993"/>
      <c r="CE9" s="993"/>
      <c r="CF9" s="993"/>
      <c r="CG9" s="1014"/>
      <c r="CH9" s="989">
        <v>-7</v>
      </c>
      <c r="CI9" s="990"/>
      <c r="CJ9" s="990"/>
      <c r="CK9" s="990"/>
      <c r="CL9" s="991"/>
      <c r="CM9" s="989">
        <v>793</v>
      </c>
      <c r="CN9" s="990"/>
      <c r="CO9" s="990"/>
      <c r="CP9" s="990"/>
      <c r="CQ9" s="991"/>
      <c r="CR9" s="989">
        <v>113</v>
      </c>
      <c r="CS9" s="990"/>
      <c r="CT9" s="990"/>
      <c r="CU9" s="990"/>
      <c r="CV9" s="991"/>
      <c r="CW9" s="989">
        <v>24</v>
      </c>
      <c r="CX9" s="990"/>
      <c r="CY9" s="990"/>
      <c r="CZ9" s="990"/>
      <c r="DA9" s="991"/>
      <c r="DB9" s="989" t="s">
        <v>604</v>
      </c>
      <c r="DC9" s="990"/>
      <c r="DD9" s="990"/>
      <c r="DE9" s="990"/>
      <c r="DF9" s="991"/>
      <c r="DG9" s="989" t="s">
        <v>604</v>
      </c>
      <c r="DH9" s="990"/>
      <c r="DI9" s="990"/>
      <c r="DJ9" s="990"/>
      <c r="DK9" s="991"/>
      <c r="DL9" s="989" t="s">
        <v>604</v>
      </c>
      <c r="DM9" s="990"/>
      <c r="DN9" s="990"/>
      <c r="DO9" s="990"/>
      <c r="DP9" s="991"/>
      <c r="DQ9" s="989" t="s">
        <v>604</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602</v>
      </c>
      <c r="BT10" s="993"/>
      <c r="BU10" s="993"/>
      <c r="BV10" s="993"/>
      <c r="BW10" s="993"/>
      <c r="BX10" s="993"/>
      <c r="BY10" s="993"/>
      <c r="BZ10" s="993"/>
      <c r="CA10" s="993"/>
      <c r="CB10" s="993"/>
      <c r="CC10" s="993"/>
      <c r="CD10" s="993"/>
      <c r="CE10" s="993"/>
      <c r="CF10" s="993"/>
      <c r="CG10" s="1014"/>
      <c r="CH10" s="989">
        <v>-15</v>
      </c>
      <c r="CI10" s="990"/>
      <c r="CJ10" s="990"/>
      <c r="CK10" s="990"/>
      <c r="CL10" s="991"/>
      <c r="CM10" s="989">
        <v>244</v>
      </c>
      <c r="CN10" s="990"/>
      <c r="CO10" s="990"/>
      <c r="CP10" s="990"/>
      <c r="CQ10" s="991"/>
      <c r="CR10" s="989">
        <v>10</v>
      </c>
      <c r="CS10" s="990"/>
      <c r="CT10" s="990"/>
      <c r="CU10" s="990"/>
      <c r="CV10" s="991"/>
      <c r="CW10" s="989">
        <v>30</v>
      </c>
      <c r="CX10" s="990"/>
      <c r="CY10" s="990"/>
      <c r="CZ10" s="990"/>
      <c r="DA10" s="991"/>
      <c r="DB10" s="989" t="s">
        <v>604</v>
      </c>
      <c r="DC10" s="990"/>
      <c r="DD10" s="990"/>
      <c r="DE10" s="990"/>
      <c r="DF10" s="991"/>
      <c r="DG10" s="989" t="s">
        <v>604</v>
      </c>
      <c r="DH10" s="990"/>
      <c r="DI10" s="990"/>
      <c r="DJ10" s="990"/>
      <c r="DK10" s="991"/>
      <c r="DL10" s="989" t="s">
        <v>604</v>
      </c>
      <c r="DM10" s="990"/>
      <c r="DN10" s="990"/>
      <c r="DO10" s="990"/>
      <c r="DP10" s="991"/>
      <c r="DQ10" s="989" t="s">
        <v>604</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603</v>
      </c>
      <c r="BT11" s="993"/>
      <c r="BU11" s="993"/>
      <c r="BV11" s="993"/>
      <c r="BW11" s="993"/>
      <c r="BX11" s="993"/>
      <c r="BY11" s="993"/>
      <c r="BZ11" s="993"/>
      <c r="CA11" s="993"/>
      <c r="CB11" s="993"/>
      <c r="CC11" s="993"/>
      <c r="CD11" s="993"/>
      <c r="CE11" s="993"/>
      <c r="CF11" s="993"/>
      <c r="CG11" s="1014"/>
      <c r="CH11" s="989">
        <v>-2</v>
      </c>
      <c r="CI11" s="990"/>
      <c r="CJ11" s="990"/>
      <c r="CK11" s="990"/>
      <c r="CL11" s="991"/>
      <c r="CM11" s="989">
        <v>48</v>
      </c>
      <c r="CN11" s="990"/>
      <c r="CO11" s="990"/>
      <c r="CP11" s="990"/>
      <c r="CQ11" s="991"/>
      <c r="CR11" s="989">
        <v>4</v>
      </c>
      <c r="CS11" s="990"/>
      <c r="CT11" s="990"/>
      <c r="CU11" s="990"/>
      <c r="CV11" s="991"/>
      <c r="CW11" s="989" t="s">
        <v>604</v>
      </c>
      <c r="CX11" s="990"/>
      <c r="CY11" s="990"/>
      <c r="CZ11" s="990"/>
      <c r="DA11" s="991"/>
      <c r="DB11" s="989" t="s">
        <v>604</v>
      </c>
      <c r="DC11" s="990"/>
      <c r="DD11" s="990"/>
      <c r="DE11" s="990"/>
      <c r="DF11" s="991"/>
      <c r="DG11" s="989" t="s">
        <v>604</v>
      </c>
      <c r="DH11" s="990"/>
      <c r="DI11" s="990"/>
      <c r="DJ11" s="990"/>
      <c r="DK11" s="991"/>
      <c r="DL11" s="989" t="s">
        <v>604</v>
      </c>
      <c r="DM11" s="990"/>
      <c r="DN11" s="990"/>
      <c r="DO11" s="990"/>
      <c r="DP11" s="991"/>
      <c r="DQ11" s="989" t="s">
        <v>604</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221629</v>
      </c>
      <c r="R23" s="1061"/>
      <c r="S23" s="1061"/>
      <c r="T23" s="1061"/>
      <c r="U23" s="1061"/>
      <c r="V23" s="1061">
        <v>213181</v>
      </c>
      <c r="W23" s="1061"/>
      <c r="X23" s="1061"/>
      <c r="Y23" s="1061"/>
      <c r="Z23" s="1061"/>
      <c r="AA23" s="1061">
        <v>8448</v>
      </c>
      <c r="AB23" s="1061"/>
      <c r="AC23" s="1061"/>
      <c r="AD23" s="1061"/>
      <c r="AE23" s="1068"/>
      <c r="AF23" s="1069">
        <v>4520</v>
      </c>
      <c r="AG23" s="1061"/>
      <c r="AH23" s="1061"/>
      <c r="AI23" s="1061"/>
      <c r="AJ23" s="1070"/>
      <c r="AK23" s="1071"/>
      <c r="AL23" s="1072"/>
      <c r="AM23" s="1072"/>
      <c r="AN23" s="1072"/>
      <c r="AO23" s="1072"/>
      <c r="AP23" s="1061">
        <v>143882</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42601</v>
      </c>
      <c r="R28" s="1051"/>
      <c r="S28" s="1051"/>
      <c r="T28" s="1051"/>
      <c r="U28" s="1051"/>
      <c r="V28" s="1051">
        <v>42122</v>
      </c>
      <c r="W28" s="1051"/>
      <c r="X28" s="1051"/>
      <c r="Y28" s="1051"/>
      <c r="Z28" s="1051"/>
      <c r="AA28" s="1051">
        <v>479</v>
      </c>
      <c r="AB28" s="1051"/>
      <c r="AC28" s="1051"/>
      <c r="AD28" s="1051"/>
      <c r="AE28" s="1052"/>
      <c r="AF28" s="1053">
        <v>479</v>
      </c>
      <c r="AG28" s="1051"/>
      <c r="AH28" s="1051"/>
      <c r="AI28" s="1051"/>
      <c r="AJ28" s="1054"/>
      <c r="AK28" s="1043">
        <v>3877</v>
      </c>
      <c r="AL28" s="1044"/>
      <c r="AM28" s="1044"/>
      <c r="AN28" s="1044"/>
      <c r="AO28" s="1044"/>
      <c r="AP28" s="1044" t="s">
        <v>592</v>
      </c>
      <c r="AQ28" s="1044"/>
      <c r="AR28" s="1044"/>
      <c r="AS28" s="1044"/>
      <c r="AT28" s="1044"/>
      <c r="AU28" s="1044" t="s">
        <v>592</v>
      </c>
      <c r="AV28" s="1044"/>
      <c r="AW28" s="1044"/>
      <c r="AX28" s="1044"/>
      <c r="AY28" s="1044"/>
      <c r="AZ28" s="1044" t="s">
        <v>592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42909</v>
      </c>
      <c r="R29" s="1039"/>
      <c r="S29" s="1039"/>
      <c r="T29" s="1039"/>
      <c r="U29" s="1039"/>
      <c r="V29" s="1039">
        <v>42315</v>
      </c>
      <c r="W29" s="1039"/>
      <c r="X29" s="1039"/>
      <c r="Y29" s="1039"/>
      <c r="Z29" s="1039"/>
      <c r="AA29" s="1039">
        <v>594</v>
      </c>
      <c r="AB29" s="1039"/>
      <c r="AC29" s="1039"/>
      <c r="AD29" s="1039"/>
      <c r="AE29" s="1040"/>
      <c r="AF29" s="1035">
        <v>594</v>
      </c>
      <c r="AG29" s="1036"/>
      <c r="AH29" s="1036"/>
      <c r="AI29" s="1036"/>
      <c r="AJ29" s="1037"/>
      <c r="AK29" s="980">
        <v>6782</v>
      </c>
      <c r="AL29" s="971"/>
      <c r="AM29" s="971"/>
      <c r="AN29" s="971"/>
      <c r="AO29" s="971"/>
      <c r="AP29" s="971" t="s">
        <v>592</v>
      </c>
      <c r="AQ29" s="971"/>
      <c r="AR29" s="971"/>
      <c r="AS29" s="971"/>
      <c r="AT29" s="971"/>
      <c r="AU29" s="971" t="s">
        <v>592</v>
      </c>
      <c r="AV29" s="971"/>
      <c r="AW29" s="971"/>
      <c r="AX29" s="971"/>
      <c r="AY29" s="971"/>
      <c r="AZ29" s="1042" t="s">
        <v>594</v>
      </c>
      <c r="BA29" s="971"/>
      <c r="BB29" s="971"/>
      <c r="BC29" s="971"/>
      <c r="BD29" s="97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6822</v>
      </c>
      <c r="R30" s="1039"/>
      <c r="S30" s="1039"/>
      <c r="T30" s="1039"/>
      <c r="U30" s="1039"/>
      <c r="V30" s="1039">
        <v>6811</v>
      </c>
      <c r="W30" s="1039"/>
      <c r="X30" s="1039"/>
      <c r="Y30" s="1039"/>
      <c r="Z30" s="1039"/>
      <c r="AA30" s="1039">
        <v>11</v>
      </c>
      <c r="AB30" s="1039"/>
      <c r="AC30" s="1039"/>
      <c r="AD30" s="1039"/>
      <c r="AE30" s="1040"/>
      <c r="AF30" s="1035">
        <v>11</v>
      </c>
      <c r="AG30" s="1036"/>
      <c r="AH30" s="1036"/>
      <c r="AI30" s="1036"/>
      <c r="AJ30" s="1037"/>
      <c r="AK30" s="980">
        <v>1590</v>
      </c>
      <c r="AL30" s="971"/>
      <c r="AM30" s="971"/>
      <c r="AN30" s="971"/>
      <c r="AO30" s="971"/>
      <c r="AP30" s="971" t="s">
        <v>592</v>
      </c>
      <c r="AQ30" s="971"/>
      <c r="AR30" s="971"/>
      <c r="AS30" s="971"/>
      <c r="AT30" s="971"/>
      <c r="AU30" s="971" t="s">
        <v>592</v>
      </c>
      <c r="AV30" s="971"/>
      <c r="AW30" s="971"/>
      <c r="AX30" s="971"/>
      <c r="AY30" s="971"/>
      <c r="AZ30" s="1042" t="s">
        <v>594</v>
      </c>
      <c r="BA30" s="971"/>
      <c r="BB30" s="971"/>
      <c r="BC30" s="971"/>
      <c r="BD30" s="97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1805</v>
      </c>
      <c r="R31" s="1039"/>
      <c r="S31" s="1039"/>
      <c r="T31" s="1039"/>
      <c r="U31" s="1039"/>
      <c r="V31" s="1039">
        <v>152</v>
      </c>
      <c r="W31" s="1039"/>
      <c r="X31" s="1039"/>
      <c r="Y31" s="1039"/>
      <c r="Z31" s="1039"/>
      <c r="AA31" s="1039">
        <v>1653</v>
      </c>
      <c r="AB31" s="1039"/>
      <c r="AC31" s="1039"/>
      <c r="AD31" s="1039"/>
      <c r="AE31" s="1040"/>
      <c r="AF31" s="1035">
        <v>1653</v>
      </c>
      <c r="AG31" s="1036"/>
      <c r="AH31" s="1036"/>
      <c r="AI31" s="1036"/>
      <c r="AJ31" s="1037"/>
      <c r="AK31" s="980">
        <v>32</v>
      </c>
      <c r="AL31" s="971"/>
      <c r="AM31" s="971"/>
      <c r="AN31" s="971"/>
      <c r="AO31" s="971"/>
      <c r="AP31" s="971" t="s">
        <v>592</v>
      </c>
      <c r="AQ31" s="971"/>
      <c r="AR31" s="971"/>
      <c r="AS31" s="971"/>
      <c r="AT31" s="971"/>
      <c r="AU31" s="971" t="s">
        <v>592</v>
      </c>
      <c r="AV31" s="971"/>
      <c r="AW31" s="971"/>
      <c r="AX31" s="971"/>
      <c r="AY31" s="971"/>
      <c r="AZ31" s="1042" t="s">
        <v>594</v>
      </c>
      <c r="BA31" s="971"/>
      <c r="BB31" s="971"/>
      <c r="BC31" s="971"/>
      <c r="BD31" s="97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21619</v>
      </c>
      <c r="R32" s="1039"/>
      <c r="S32" s="1039"/>
      <c r="T32" s="1039"/>
      <c r="U32" s="1039"/>
      <c r="V32" s="1039">
        <v>20694</v>
      </c>
      <c r="W32" s="1039"/>
      <c r="X32" s="1039"/>
      <c r="Y32" s="1039"/>
      <c r="Z32" s="1039"/>
      <c r="AA32" s="1039">
        <v>925</v>
      </c>
      <c r="AB32" s="1039"/>
      <c r="AC32" s="1039"/>
      <c r="AD32" s="1039"/>
      <c r="AE32" s="1040"/>
      <c r="AF32" s="1035">
        <v>17114</v>
      </c>
      <c r="AG32" s="1036"/>
      <c r="AH32" s="1036"/>
      <c r="AI32" s="1036"/>
      <c r="AJ32" s="1037"/>
      <c r="AK32" s="980">
        <v>1227</v>
      </c>
      <c r="AL32" s="971"/>
      <c r="AM32" s="971"/>
      <c r="AN32" s="971"/>
      <c r="AO32" s="971"/>
      <c r="AP32" s="971">
        <v>10325</v>
      </c>
      <c r="AQ32" s="971"/>
      <c r="AR32" s="971"/>
      <c r="AS32" s="971"/>
      <c r="AT32" s="971"/>
      <c r="AU32" s="971">
        <v>6102</v>
      </c>
      <c r="AV32" s="971"/>
      <c r="AW32" s="971"/>
      <c r="AX32" s="971"/>
      <c r="AY32" s="971"/>
      <c r="AZ32" s="1042" t="s">
        <v>594</v>
      </c>
      <c r="BA32" s="971"/>
      <c r="BB32" s="971"/>
      <c r="BC32" s="971"/>
      <c r="BD32" s="97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415</v>
      </c>
      <c r="C33" s="1031"/>
      <c r="D33" s="1031"/>
      <c r="E33" s="1031"/>
      <c r="F33" s="1031"/>
      <c r="G33" s="1031"/>
      <c r="H33" s="1031"/>
      <c r="I33" s="1031"/>
      <c r="J33" s="1031"/>
      <c r="K33" s="1031"/>
      <c r="L33" s="1031"/>
      <c r="M33" s="1031"/>
      <c r="N33" s="1031"/>
      <c r="O33" s="1031"/>
      <c r="P33" s="1032"/>
      <c r="Q33" s="1038">
        <v>8381</v>
      </c>
      <c r="R33" s="1039"/>
      <c r="S33" s="1039"/>
      <c r="T33" s="1039"/>
      <c r="U33" s="1039"/>
      <c r="V33" s="1039">
        <v>7170</v>
      </c>
      <c r="W33" s="1039"/>
      <c r="X33" s="1039"/>
      <c r="Y33" s="1039"/>
      <c r="Z33" s="1039"/>
      <c r="AA33" s="1039">
        <v>1211</v>
      </c>
      <c r="AB33" s="1039"/>
      <c r="AC33" s="1039"/>
      <c r="AD33" s="1039"/>
      <c r="AE33" s="1040"/>
      <c r="AF33" s="1035">
        <v>4267</v>
      </c>
      <c r="AG33" s="1036"/>
      <c r="AH33" s="1036"/>
      <c r="AI33" s="1036"/>
      <c r="AJ33" s="1037"/>
      <c r="AK33" s="980">
        <v>455</v>
      </c>
      <c r="AL33" s="971"/>
      <c r="AM33" s="971"/>
      <c r="AN33" s="971"/>
      <c r="AO33" s="971"/>
      <c r="AP33" s="971">
        <v>32597</v>
      </c>
      <c r="AQ33" s="971"/>
      <c r="AR33" s="971"/>
      <c r="AS33" s="971"/>
      <c r="AT33" s="971"/>
      <c r="AU33" s="971">
        <v>196</v>
      </c>
      <c r="AV33" s="971"/>
      <c r="AW33" s="971"/>
      <c r="AX33" s="971"/>
      <c r="AY33" s="971"/>
      <c r="AZ33" s="1042" t="s">
        <v>594</v>
      </c>
      <c r="BA33" s="971"/>
      <c r="BB33" s="971"/>
      <c r="BC33" s="971"/>
      <c r="BD33" s="97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417</v>
      </c>
      <c r="C34" s="1031"/>
      <c r="D34" s="1031"/>
      <c r="E34" s="1031"/>
      <c r="F34" s="1031"/>
      <c r="G34" s="1031"/>
      <c r="H34" s="1031"/>
      <c r="I34" s="1031"/>
      <c r="J34" s="1031"/>
      <c r="K34" s="1031"/>
      <c r="L34" s="1031"/>
      <c r="M34" s="1031"/>
      <c r="N34" s="1031"/>
      <c r="O34" s="1031"/>
      <c r="P34" s="1032"/>
      <c r="Q34" s="1038">
        <v>2979</v>
      </c>
      <c r="R34" s="1039"/>
      <c r="S34" s="1039"/>
      <c r="T34" s="1039"/>
      <c r="U34" s="1039"/>
      <c r="V34" s="1039">
        <v>2366</v>
      </c>
      <c r="W34" s="1039"/>
      <c r="X34" s="1039"/>
      <c r="Y34" s="1039"/>
      <c r="Z34" s="1039"/>
      <c r="AA34" s="1039">
        <v>613</v>
      </c>
      <c r="AB34" s="1039"/>
      <c r="AC34" s="1039"/>
      <c r="AD34" s="1039"/>
      <c r="AE34" s="1040"/>
      <c r="AF34" s="1035">
        <v>8716</v>
      </c>
      <c r="AG34" s="1036"/>
      <c r="AH34" s="1036"/>
      <c r="AI34" s="1036"/>
      <c r="AJ34" s="1037"/>
      <c r="AK34" s="980">
        <v>3</v>
      </c>
      <c r="AL34" s="971"/>
      <c r="AM34" s="971"/>
      <c r="AN34" s="971"/>
      <c r="AO34" s="971"/>
      <c r="AP34" s="971">
        <v>480</v>
      </c>
      <c r="AQ34" s="971"/>
      <c r="AR34" s="971"/>
      <c r="AS34" s="971"/>
      <c r="AT34" s="971"/>
      <c r="AU34" s="1042" t="s">
        <v>594</v>
      </c>
      <c r="AV34" s="971"/>
      <c r="AW34" s="971"/>
      <c r="AX34" s="971"/>
      <c r="AY34" s="971"/>
      <c r="AZ34" s="1042" t="s">
        <v>594</v>
      </c>
      <c r="BA34" s="971"/>
      <c r="BB34" s="971"/>
      <c r="BC34" s="971"/>
      <c r="BD34" s="971"/>
      <c r="BE34" s="972" t="s">
        <v>418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419</v>
      </c>
      <c r="C35" s="1031"/>
      <c r="D35" s="1031"/>
      <c r="E35" s="1031"/>
      <c r="F35" s="1031"/>
      <c r="G35" s="1031"/>
      <c r="H35" s="1031"/>
      <c r="I35" s="1031"/>
      <c r="J35" s="1031"/>
      <c r="K35" s="1031"/>
      <c r="L35" s="1031"/>
      <c r="M35" s="1031"/>
      <c r="N35" s="1031"/>
      <c r="O35" s="1031"/>
      <c r="P35" s="1032"/>
      <c r="Q35" s="1038">
        <v>11679</v>
      </c>
      <c r="R35" s="1039"/>
      <c r="S35" s="1039"/>
      <c r="T35" s="1039"/>
      <c r="U35" s="1039"/>
      <c r="V35" s="1039">
        <v>10361</v>
      </c>
      <c r="W35" s="1039"/>
      <c r="X35" s="1039"/>
      <c r="Y35" s="1039"/>
      <c r="Z35" s="1039"/>
      <c r="AA35" s="1039">
        <v>1318</v>
      </c>
      <c r="AB35" s="1039"/>
      <c r="AC35" s="1039"/>
      <c r="AD35" s="1039"/>
      <c r="AE35" s="1040"/>
      <c r="AF35" s="1035">
        <v>1852</v>
      </c>
      <c r="AG35" s="1036"/>
      <c r="AH35" s="1036"/>
      <c r="AI35" s="1036"/>
      <c r="AJ35" s="1037"/>
      <c r="AK35" s="980">
        <v>3930</v>
      </c>
      <c r="AL35" s="971"/>
      <c r="AM35" s="971"/>
      <c r="AN35" s="971"/>
      <c r="AO35" s="971"/>
      <c r="AP35" s="971">
        <v>76046</v>
      </c>
      <c r="AQ35" s="971"/>
      <c r="AR35" s="971"/>
      <c r="AS35" s="971"/>
      <c r="AT35" s="971"/>
      <c r="AU35" s="971">
        <v>27605</v>
      </c>
      <c r="AV35" s="971"/>
      <c r="AW35" s="971"/>
      <c r="AX35" s="971"/>
      <c r="AY35" s="971"/>
      <c r="AZ35" s="1042" t="s">
        <v>594</v>
      </c>
      <c r="BA35" s="971"/>
      <c r="BB35" s="971"/>
      <c r="BC35" s="971"/>
      <c r="BD35" s="971"/>
      <c r="BE35" s="972" t="s">
        <v>418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420</v>
      </c>
      <c r="C36" s="1031"/>
      <c r="D36" s="1031"/>
      <c r="E36" s="1031"/>
      <c r="F36" s="1031"/>
      <c r="G36" s="1031"/>
      <c r="H36" s="1031"/>
      <c r="I36" s="1031"/>
      <c r="J36" s="1031"/>
      <c r="K36" s="1031"/>
      <c r="L36" s="1031"/>
      <c r="M36" s="1031"/>
      <c r="N36" s="1031"/>
      <c r="O36" s="1031"/>
      <c r="P36" s="1032"/>
      <c r="Q36" s="1038">
        <v>250</v>
      </c>
      <c r="R36" s="1039"/>
      <c r="S36" s="1039"/>
      <c r="T36" s="1039"/>
      <c r="U36" s="1039"/>
      <c r="V36" s="1039">
        <v>248</v>
      </c>
      <c r="W36" s="1039"/>
      <c r="X36" s="1039"/>
      <c r="Y36" s="1039"/>
      <c r="Z36" s="1039"/>
      <c r="AA36" s="1039">
        <v>2</v>
      </c>
      <c r="AB36" s="1039"/>
      <c r="AC36" s="1039"/>
      <c r="AD36" s="1039"/>
      <c r="AE36" s="1040"/>
      <c r="AF36" s="1035">
        <v>2</v>
      </c>
      <c r="AG36" s="1036"/>
      <c r="AH36" s="1036"/>
      <c r="AI36" s="1036"/>
      <c r="AJ36" s="1037"/>
      <c r="AK36" s="980">
        <v>175</v>
      </c>
      <c r="AL36" s="971"/>
      <c r="AM36" s="971"/>
      <c r="AN36" s="971"/>
      <c r="AO36" s="971"/>
      <c r="AP36" s="971">
        <v>1756</v>
      </c>
      <c r="AQ36" s="971"/>
      <c r="AR36" s="971"/>
      <c r="AS36" s="971"/>
      <c r="AT36" s="971"/>
      <c r="AU36" s="971">
        <v>1633</v>
      </c>
      <c r="AV36" s="971"/>
      <c r="AW36" s="971"/>
      <c r="AX36" s="971"/>
      <c r="AY36" s="971"/>
      <c r="AZ36" s="1042" t="s">
        <v>594</v>
      </c>
      <c r="BA36" s="971"/>
      <c r="BB36" s="971"/>
      <c r="BC36" s="971"/>
      <c r="BD36" s="971"/>
      <c r="BE36" s="972" t="s">
        <v>421</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422</v>
      </c>
      <c r="C37" s="1031"/>
      <c r="D37" s="1031"/>
      <c r="E37" s="1031"/>
      <c r="F37" s="1031"/>
      <c r="G37" s="1031"/>
      <c r="H37" s="1031"/>
      <c r="I37" s="1031"/>
      <c r="J37" s="1031"/>
      <c r="K37" s="1031"/>
      <c r="L37" s="1031"/>
      <c r="M37" s="1031"/>
      <c r="N37" s="1031"/>
      <c r="O37" s="1031"/>
      <c r="P37" s="1032"/>
      <c r="Q37" s="1038">
        <v>29</v>
      </c>
      <c r="R37" s="1039"/>
      <c r="S37" s="1039"/>
      <c r="T37" s="1039"/>
      <c r="U37" s="1039"/>
      <c r="V37" s="1039">
        <v>16</v>
      </c>
      <c r="W37" s="1039"/>
      <c r="X37" s="1039"/>
      <c r="Y37" s="1039"/>
      <c r="Z37" s="1039"/>
      <c r="AA37" s="1039">
        <v>13</v>
      </c>
      <c r="AB37" s="1039"/>
      <c r="AC37" s="1039"/>
      <c r="AD37" s="1039"/>
      <c r="AE37" s="1040"/>
      <c r="AF37" s="1035">
        <v>1</v>
      </c>
      <c r="AG37" s="1036"/>
      <c r="AH37" s="1036"/>
      <c r="AI37" s="1036"/>
      <c r="AJ37" s="1037"/>
      <c r="AK37" s="980">
        <v>29</v>
      </c>
      <c r="AL37" s="971"/>
      <c r="AM37" s="971"/>
      <c r="AN37" s="971"/>
      <c r="AO37" s="971"/>
      <c r="AP37" s="971">
        <v>150</v>
      </c>
      <c r="AQ37" s="971"/>
      <c r="AR37" s="971"/>
      <c r="AS37" s="971"/>
      <c r="AT37" s="971"/>
      <c r="AU37" s="971">
        <v>148</v>
      </c>
      <c r="AV37" s="971"/>
      <c r="AW37" s="971"/>
      <c r="AX37" s="971"/>
      <c r="AY37" s="971"/>
      <c r="AZ37" s="1042" t="s">
        <v>594</v>
      </c>
      <c r="BA37" s="971"/>
      <c r="BB37" s="971"/>
      <c r="BC37" s="971"/>
      <c r="BD37" s="971"/>
      <c r="BE37" s="972" t="s">
        <v>423</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t="s">
        <v>424</v>
      </c>
      <c r="C38" s="1031"/>
      <c r="D38" s="1031"/>
      <c r="E38" s="1031"/>
      <c r="F38" s="1031"/>
      <c r="G38" s="1031"/>
      <c r="H38" s="1031"/>
      <c r="I38" s="1031"/>
      <c r="J38" s="1031"/>
      <c r="K38" s="1031"/>
      <c r="L38" s="1031"/>
      <c r="M38" s="1031"/>
      <c r="N38" s="1031"/>
      <c r="O38" s="1031"/>
      <c r="P38" s="1032"/>
      <c r="Q38" s="1038">
        <v>3761</v>
      </c>
      <c r="R38" s="1039"/>
      <c r="S38" s="1039"/>
      <c r="T38" s="1039"/>
      <c r="U38" s="1039"/>
      <c r="V38" s="1039">
        <v>3686</v>
      </c>
      <c r="W38" s="1039"/>
      <c r="X38" s="1039"/>
      <c r="Y38" s="1039"/>
      <c r="Z38" s="1039"/>
      <c r="AA38" s="1039">
        <v>75</v>
      </c>
      <c r="AB38" s="1039"/>
      <c r="AC38" s="1039"/>
      <c r="AD38" s="1039"/>
      <c r="AE38" s="1040"/>
      <c r="AF38" s="1035" t="s">
        <v>398</v>
      </c>
      <c r="AG38" s="1036"/>
      <c r="AH38" s="1036"/>
      <c r="AI38" s="1036"/>
      <c r="AJ38" s="1037"/>
      <c r="AK38" s="980">
        <v>1232</v>
      </c>
      <c r="AL38" s="971"/>
      <c r="AM38" s="971"/>
      <c r="AN38" s="971"/>
      <c r="AO38" s="971"/>
      <c r="AP38" s="971">
        <v>2905</v>
      </c>
      <c r="AQ38" s="971"/>
      <c r="AR38" s="971"/>
      <c r="AS38" s="971"/>
      <c r="AT38" s="971"/>
      <c r="AU38" s="971">
        <v>3532</v>
      </c>
      <c r="AV38" s="971"/>
      <c r="AW38" s="971"/>
      <c r="AX38" s="971"/>
      <c r="AY38" s="971"/>
      <c r="AZ38" s="1042" t="s">
        <v>594</v>
      </c>
      <c r="BA38" s="971"/>
      <c r="BB38" s="971"/>
      <c r="BC38" s="971"/>
      <c r="BD38" s="971"/>
      <c r="BE38" s="972" t="s">
        <v>425</v>
      </c>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427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34689</v>
      </c>
      <c r="AG63" s="959"/>
      <c r="AH63" s="959"/>
      <c r="AI63" s="959"/>
      <c r="AJ63" s="1022"/>
      <c r="AK63" s="1023"/>
      <c r="AL63" s="963"/>
      <c r="AM63" s="963"/>
      <c r="AN63" s="963"/>
      <c r="AO63" s="963"/>
      <c r="AP63" s="959">
        <v>124259</v>
      </c>
      <c r="AQ63" s="959"/>
      <c r="AR63" s="959"/>
      <c r="AS63" s="959"/>
      <c r="AT63" s="959"/>
      <c r="AU63" s="959">
        <v>39216</v>
      </c>
      <c r="AV63" s="959"/>
      <c r="AW63" s="959"/>
      <c r="AX63" s="959"/>
      <c r="AY63" s="959"/>
      <c r="AZ63" s="1017"/>
      <c r="BA63" s="1017"/>
      <c r="BB63" s="1017"/>
      <c r="BC63" s="1017"/>
      <c r="BD63" s="1017"/>
      <c r="BE63" s="960"/>
      <c r="BF63" s="960"/>
      <c r="BG63" s="960"/>
      <c r="BH63" s="960"/>
      <c r="BI63" s="961"/>
      <c r="BJ63" s="1018" t="s">
        <v>428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430</v>
      </c>
      <c r="B66" s="996"/>
      <c r="C66" s="996"/>
      <c r="D66" s="996"/>
      <c r="E66" s="996"/>
      <c r="F66" s="996"/>
      <c r="G66" s="996"/>
      <c r="H66" s="996"/>
      <c r="I66" s="996"/>
      <c r="J66" s="996"/>
      <c r="K66" s="996"/>
      <c r="L66" s="996"/>
      <c r="M66" s="996"/>
      <c r="N66" s="996"/>
      <c r="O66" s="996"/>
      <c r="P66" s="997"/>
      <c r="Q66" s="1001" t="s">
        <v>431</v>
      </c>
      <c r="R66" s="1002"/>
      <c r="S66" s="1002"/>
      <c r="T66" s="1002"/>
      <c r="U66" s="1003"/>
      <c r="V66" s="1001" t="s">
        <v>432</v>
      </c>
      <c r="W66" s="1002"/>
      <c r="X66" s="1002"/>
      <c r="Y66" s="1002"/>
      <c r="Z66" s="1003"/>
      <c r="AA66" s="1001" t="s">
        <v>433</v>
      </c>
      <c r="AB66" s="1002"/>
      <c r="AC66" s="1002"/>
      <c r="AD66" s="1002"/>
      <c r="AE66" s="1003"/>
      <c r="AF66" s="1007" t="s">
        <v>434</v>
      </c>
      <c r="AG66" s="1008"/>
      <c r="AH66" s="1008"/>
      <c r="AI66" s="1008"/>
      <c r="AJ66" s="1009"/>
      <c r="AK66" s="1001" t="s">
        <v>435</v>
      </c>
      <c r="AL66" s="996"/>
      <c r="AM66" s="996"/>
      <c r="AN66" s="996"/>
      <c r="AO66" s="997"/>
      <c r="AP66" s="1001" t="s">
        <v>406</v>
      </c>
      <c r="AQ66" s="1002"/>
      <c r="AR66" s="1002"/>
      <c r="AS66" s="1002"/>
      <c r="AT66" s="1003"/>
      <c r="AU66" s="1001" t="s">
        <v>436</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595</v>
      </c>
      <c r="C68" s="986"/>
      <c r="D68" s="986"/>
      <c r="E68" s="986"/>
      <c r="F68" s="986"/>
      <c r="G68" s="986"/>
      <c r="H68" s="986"/>
      <c r="I68" s="986"/>
      <c r="J68" s="986"/>
      <c r="K68" s="986"/>
      <c r="L68" s="986"/>
      <c r="M68" s="986"/>
      <c r="N68" s="986"/>
      <c r="O68" s="986"/>
      <c r="P68" s="987"/>
      <c r="Q68" s="988">
        <v>6547</v>
      </c>
      <c r="R68" s="982"/>
      <c r="S68" s="982"/>
      <c r="T68" s="982"/>
      <c r="U68" s="982"/>
      <c r="V68" s="982">
        <v>6379</v>
      </c>
      <c r="W68" s="982"/>
      <c r="X68" s="982"/>
      <c r="Y68" s="982"/>
      <c r="Z68" s="982"/>
      <c r="AA68" s="982">
        <v>168</v>
      </c>
      <c r="AB68" s="982"/>
      <c r="AC68" s="982"/>
      <c r="AD68" s="982"/>
      <c r="AE68" s="982"/>
      <c r="AF68" s="982">
        <v>127</v>
      </c>
      <c r="AG68" s="982"/>
      <c r="AH68" s="982"/>
      <c r="AI68" s="982"/>
      <c r="AJ68" s="982"/>
      <c r="AK68" s="982">
        <v>45</v>
      </c>
      <c r="AL68" s="982"/>
      <c r="AM68" s="982"/>
      <c r="AN68" s="982"/>
      <c r="AO68" s="982"/>
      <c r="AP68" s="982">
        <v>4283</v>
      </c>
      <c r="AQ68" s="982"/>
      <c r="AR68" s="982"/>
      <c r="AS68" s="982"/>
      <c r="AT68" s="982"/>
      <c r="AU68" s="982">
        <v>4119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596</v>
      </c>
      <c r="C69" s="975"/>
      <c r="D69" s="975"/>
      <c r="E69" s="975"/>
      <c r="F69" s="975"/>
      <c r="G69" s="975"/>
      <c r="H69" s="975"/>
      <c r="I69" s="975"/>
      <c r="J69" s="975"/>
      <c r="K69" s="975"/>
      <c r="L69" s="975"/>
      <c r="M69" s="975"/>
      <c r="N69" s="975"/>
      <c r="O69" s="975"/>
      <c r="P69" s="976"/>
      <c r="Q69" s="977">
        <v>1608</v>
      </c>
      <c r="R69" s="971"/>
      <c r="S69" s="971"/>
      <c r="T69" s="971"/>
      <c r="U69" s="971"/>
      <c r="V69" s="971">
        <v>1370</v>
      </c>
      <c r="W69" s="971"/>
      <c r="X69" s="971"/>
      <c r="Y69" s="971"/>
      <c r="Z69" s="971"/>
      <c r="AA69" s="971">
        <v>237</v>
      </c>
      <c r="AB69" s="971"/>
      <c r="AC69" s="971"/>
      <c r="AD69" s="971"/>
      <c r="AE69" s="971"/>
      <c r="AF69" s="971">
        <v>237</v>
      </c>
      <c r="AG69" s="971"/>
      <c r="AH69" s="971"/>
      <c r="AI69" s="971"/>
      <c r="AJ69" s="971"/>
      <c r="AK69" s="971" t="s">
        <v>598</v>
      </c>
      <c r="AL69" s="971"/>
      <c r="AM69" s="971"/>
      <c r="AN69" s="971"/>
      <c r="AO69" s="971"/>
      <c r="AP69" s="971" t="s">
        <v>598</v>
      </c>
      <c r="AQ69" s="971"/>
      <c r="AR69" s="971"/>
      <c r="AS69" s="971"/>
      <c r="AT69" s="971"/>
      <c r="AU69" s="971" t="s">
        <v>598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597</v>
      </c>
      <c r="C70" s="975"/>
      <c r="D70" s="975"/>
      <c r="E70" s="975"/>
      <c r="F70" s="975"/>
      <c r="G70" s="975"/>
      <c r="H70" s="975"/>
      <c r="I70" s="975"/>
      <c r="J70" s="975"/>
      <c r="K70" s="975"/>
      <c r="L70" s="975"/>
      <c r="M70" s="975"/>
      <c r="N70" s="975"/>
      <c r="O70" s="975"/>
      <c r="P70" s="976"/>
      <c r="Q70" s="977">
        <v>435773</v>
      </c>
      <c r="R70" s="971"/>
      <c r="S70" s="971"/>
      <c r="T70" s="971"/>
      <c r="U70" s="971"/>
      <c r="V70" s="971">
        <v>433285</v>
      </c>
      <c r="W70" s="971"/>
      <c r="X70" s="971"/>
      <c r="Y70" s="971"/>
      <c r="Z70" s="971"/>
      <c r="AA70" s="971">
        <v>2487</v>
      </c>
      <c r="AB70" s="971"/>
      <c r="AC70" s="971"/>
      <c r="AD70" s="971"/>
      <c r="AE70" s="971"/>
      <c r="AF70" s="971">
        <v>2487</v>
      </c>
      <c r="AG70" s="971"/>
      <c r="AH70" s="971"/>
      <c r="AI70" s="971"/>
      <c r="AJ70" s="971"/>
      <c r="AK70" s="971">
        <v>902</v>
      </c>
      <c r="AL70" s="971"/>
      <c r="AM70" s="971"/>
      <c r="AN70" s="971"/>
      <c r="AO70" s="971"/>
      <c r="AP70" s="971" t="s">
        <v>598</v>
      </c>
      <c r="AQ70" s="971"/>
      <c r="AR70" s="971"/>
      <c r="AS70" s="971"/>
      <c r="AT70" s="971"/>
      <c r="AU70" s="971" t="s">
        <v>598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437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2851</v>
      </c>
      <c r="AG88" s="959"/>
      <c r="AH88" s="959"/>
      <c r="AI88" s="959"/>
      <c r="AJ88" s="959"/>
      <c r="AK88" s="963"/>
      <c r="AL88" s="963"/>
      <c r="AM88" s="963"/>
      <c r="AN88" s="963"/>
      <c r="AO88" s="963"/>
      <c r="AP88" s="959">
        <v>4283</v>
      </c>
      <c r="AQ88" s="959"/>
      <c r="AR88" s="959"/>
      <c r="AS88" s="959"/>
      <c r="AT88" s="959"/>
      <c r="AU88" s="959">
        <v>4119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205</v>
      </c>
      <c r="CS102" s="953"/>
      <c r="CT102" s="953"/>
      <c r="CU102" s="953"/>
      <c r="CV102" s="954"/>
      <c r="CW102" s="952">
        <v>63</v>
      </c>
      <c r="CX102" s="953"/>
      <c r="CY102" s="953"/>
      <c r="CZ102" s="953"/>
      <c r="DA102" s="954"/>
      <c r="DB102" s="952" t="s">
        <v>605</v>
      </c>
      <c r="DC102" s="953"/>
      <c r="DD102" s="953"/>
      <c r="DE102" s="953"/>
      <c r="DF102" s="954"/>
      <c r="DG102" s="952" t="s">
        <v>605</v>
      </c>
      <c r="DH102" s="953"/>
      <c r="DI102" s="953"/>
      <c r="DJ102" s="953"/>
      <c r="DK102" s="954"/>
      <c r="DL102" s="952" t="s">
        <v>606</v>
      </c>
      <c r="DM102" s="953"/>
      <c r="DN102" s="953"/>
      <c r="DO102" s="953"/>
      <c r="DP102" s="954"/>
      <c r="DQ102" s="952" t="s">
        <v>606</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441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443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446</v>
      </c>
      <c r="AB109" s="896"/>
      <c r="AC109" s="896"/>
      <c r="AD109" s="896"/>
      <c r="AE109" s="897"/>
      <c r="AF109" s="898" t="s">
        <v>447</v>
      </c>
      <c r="AG109" s="896"/>
      <c r="AH109" s="896"/>
      <c r="AI109" s="896"/>
      <c r="AJ109" s="897"/>
      <c r="AK109" s="898" t="s">
        <v>311</v>
      </c>
      <c r="AL109" s="896"/>
      <c r="AM109" s="896"/>
      <c r="AN109" s="896"/>
      <c r="AO109" s="897"/>
      <c r="AP109" s="898" t="s">
        <v>448</v>
      </c>
      <c r="AQ109" s="896"/>
      <c r="AR109" s="896"/>
      <c r="AS109" s="896"/>
      <c r="AT109" s="929"/>
      <c r="AU109" s="895" t="s">
        <v>445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446</v>
      </c>
      <c r="BR109" s="896"/>
      <c r="BS109" s="896"/>
      <c r="BT109" s="896"/>
      <c r="BU109" s="897"/>
      <c r="BV109" s="898" t="s">
        <v>447</v>
      </c>
      <c r="BW109" s="896"/>
      <c r="BX109" s="896"/>
      <c r="BY109" s="896"/>
      <c r="BZ109" s="897"/>
      <c r="CA109" s="898" t="s">
        <v>311</v>
      </c>
      <c r="CB109" s="896"/>
      <c r="CC109" s="896"/>
      <c r="CD109" s="896"/>
      <c r="CE109" s="897"/>
      <c r="CF109" s="936" t="s">
        <v>448</v>
      </c>
      <c r="CG109" s="936"/>
      <c r="CH109" s="936"/>
      <c r="CI109" s="936"/>
      <c r="CJ109" s="936"/>
      <c r="CK109" s="898" t="s">
        <v>449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446</v>
      </c>
      <c r="DH109" s="896"/>
      <c r="DI109" s="896"/>
      <c r="DJ109" s="896"/>
      <c r="DK109" s="897"/>
      <c r="DL109" s="898" t="s">
        <v>447</v>
      </c>
      <c r="DM109" s="896"/>
      <c r="DN109" s="896"/>
      <c r="DO109" s="896"/>
      <c r="DP109" s="897"/>
      <c r="DQ109" s="898" t="s">
        <v>311</v>
      </c>
      <c r="DR109" s="896"/>
      <c r="DS109" s="896"/>
      <c r="DT109" s="896"/>
      <c r="DU109" s="897"/>
      <c r="DV109" s="898" t="s">
        <v>448</v>
      </c>
      <c r="DW109" s="896"/>
      <c r="DX109" s="896"/>
      <c r="DY109" s="896"/>
      <c r="DZ109" s="929"/>
    </row>
    <row r="110" spans="1:131" s="230" customFormat="1" ht="26.25" customHeight="1" x14ac:dyDescent="0.2">
      <c r="A110" s="807" t="s">
        <v>450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15214253</v>
      </c>
      <c r="AB110" s="889"/>
      <c r="AC110" s="889"/>
      <c r="AD110" s="889"/>
      <c r="AE110" s="890"/>
      <c r="AF110" s="891">
        <v>14841328</v>
      </c>
      <c r="AG110" s="889"/>
      <c r="AH110" s="889"/>
      <c r="AI110" s="889"/>
      <c r="AJ110" s="890"/>
      <c r="AK110" s="891">
        <v>15616009</v>
      </c>
      <c r="AL110" s="889"/>
      <c r="AM110" s="889"/>
      <c r="AN110" s="889"/>
      <c r="AO110" s="890"/>
      <c r="AP110" s="892">
        <v>16.8</v>
      </c>
      <c r="AQ110" s="893"/>
      <c r="AR110" s="893"/>
      <c r="AS110" s="893"/>
      <c r="AT110" s="894"/>
      <c r="AU110" s="930" t="s">
        <v>75</v>
      </c>
      <c r="AV110" s="931"/>
      <c r="AW110" s="931"/>
      <c r="AX110" s="931"/>
      <c r="AY110" s="931"/>
      <c r="AZ110" s="860" t="s">
        <v>451</v>
      </c>
      <c r="BA110" s="808"/>
      <c r="BB110" s="808"/>
      <c r="BC110" s="808"/>
      <c r="BD110" s="808"/>
      <c r="BE110" s="808"/>
      <c r="BF110" s="808"/>
      <c r="BG110" s="808"/>
      <c r="BH110" s="808"/>
      <c r="BI110" s="808"/>
      <c r="BJ110" s="808"/>
      <c r="BK110" s="808"/>
      <c r="BL110" s="808"/>
      <c r="BM110" s="808"/>
      <c r="BN110" s="808"/>
      <c r="BO110" s="808"/>
      <c r="BP110" s="809"/>
      <c r="BQ110" s="861">
        <v>143575734</v>
      </c>
      <c r="BR110" s="842"/>
      <c r="BS110" s="842"/>
      <c r="BT110" s="842"/>
      <c r="BU110" s="842"/>
      <c r="BV110" s="842">
        <v>138469848</v>
      </c>
      <c r="BW110" s="842"/>
      <c r="BX110" s="842"/>
      <c r="BY110" s="842"/>
      <c r="BZ110" s="842"/>
      <c r="CA110" s="842">
        <v>143882281</v>
      </c>
      <c r="CB110" s="842"/>
      <c r="CC110" s="842"/>
      <c r="CD110" s="842"/>
      <c r="CE110" s="842"/>
      <c r="CF110" s="866">
        <v>154.5</v>
      </c>
      <c r="CG110" s="867"/>
      <c r="CH110" s="867"/>
      <c r="CI110" s="867"/>
      <c r="CJ110" s="867"/>
      <c r="CK110" s="926" t="s">
        <v>452</v>
      </c>
      <c r="CL110" s="819"/>
      <c r="CM110" s="860" t="s">
        <v>453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398</v>
      </c>
      <c r="DH110" s="842"/>
      <c r="DI110" s="842"/>
      <c r="DJ110" s="842"/>
      <c r="DK110" s="842"/>
      <c r="DL110" s="842" t="s">
        <v>398</v>
      </c>
      <c r="DM110" s="842"/>
      <c r="DN110" s="842"/>
      <c r="DO110" s="842"/>
      <c r="DP110" s="842"/>
      <c r="DQ110" s="842" t="s">
        <v>398</v>
      </c>
      <c r="DR110" s="842"/>
      <c r="DS110" s="842"/>
      <c r="DT110" s="842"/>
      <c r="DU110" s="842"/>
      <c r="DV110" s="843" t="s">
        <v>398</v>
      </c>
      <c r="DW110" s="843"/>
      <c r="DX110" s="843"/>
      <c r="DY110" s="843"/>
      <c r="DZ110" s="844"/>
    </row>
    <row r="111" spans="1:131" s="230" customFormat="1" ht="26.25" customHeight="1" x14ac:dyDescent="0.2">
      <c r="A111" s="774" t="s">
        <v>454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398</v>
      </c>
      <c r="AB111" s="919"/>
      <c r="AC111" s="919"/>
      <c r="AD111" s="919"/>
      <c r="AE111" s="920"/>
      <c r="AF111" s="921" t="s">
        <v>428</v>
      </c>
      <c r="AG111" s="919"/>
      <c r="AH111" s="919"/>
      <c r="AI111" s="919"/>
      <c r="AJ111" s="920"/>
      <c r="AK111" s="921" t="s">
        <v>398</v>
      </c>
      <c r="AL111" s="919"/>
      <c r="AM111" s="919"/>
      <c r="AN111" s="919"/>
      <c r="AO111" s="920"/>
      <c r="AP111" s="922" t="s">
        <v>398</v>
      </c>
      <c r="AQ111" s="923"/>
      <c r="AR111" s="923"/>
      <c r="AS111" s="923"/>
      <c r="AT111" s="924"/>
      <c r="AU111" s="932"/>
      <c r="AV111" s="933"/>
      <c r="AW111" s="933"/>
      <c r="AX111" s="933"/>
      <c r="AY111" s="933"/>
      <c r="AZ111" s="815" t="s">
        <v>455</v>
      </c>
      <c r="BA111" s="752"/>
      <c r="BB111" s="752"/>
      <c r="BC111" s="752"/>
      <c r="BD111" s="752"/>
      <c r="BE111" s="752"/>
      <c r="BF111" s="752"/>
      <c r="BG111" s="752"/>
      <c r="BH111" s="752"/>
      <c r="BI111" s="752"/>
      <c r="BJ111" s="752"/>
      <c r="BK111" s="752"/>
      <c r="BL111" s="752"/>
      <c r="BM111" s="752"/>
      <c r="BN111" s="752"/>
      <c r="BO111" s="752"/>
      <c r="BP111" s="753"/>
      <c r="BQ111" s="816">
        <v>2105805</v>
      </c>
      <c r="BR111" s="817"/>
      <c r="BS111" s="817"/>
      <c r="BT111" s="817"/>
      <c r="BU111" s="817"/>
      <c r="BV111" s="817">
        <v>2034182</v>
      </c>
      <c r="BW111" s="817"/>
      <c r="BX111" s="817"/>
      <c r="BY111" s="817"/>
      <c r="BZ111" s="817"/>
      <c r="CA111" s="817">
        <v>1974021</v>
      </c>
      <c r="CB111" s="817"/>
      <c r="CC111" s="817"/>
      <c r="CD111" s="817"/>
      <c r="CE111" s="817"/>
      <c r="CF111" s="875">
        <v>2.1</v>
      </c>
      <c r="CG111" s="876"/>
      <c r="CH111" s="876"/>
      <c r="CI111" s="876"/>
      <c r="CJ111" s="876"/>
      <c r="CK111" s="927"/>
      <c r="CL111" s="821"/>
      <c r="CM111" s="815" t="s">
        <v>456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398</v>
      </c>
      <c r="DH111" s="817"/>
      <c r="DI111" s="817"/>
      <c r="DJ111" s="817"/>
      <c r="DK111" s="817"/>
      <c r="DL111" s="817" t="s">
        <v>428</v>
      </c>
      <c r="DM111" s="817"/>
      <c r="DN111" s="817"/>
      <c r="DO111" s="817"/>
      <c r="DP111" s="817"/>
      <c r="DQ111" s="817" t="s">
        <v>428</v>
      </c>
      <c r="DR111" s="817"/>
      <c r="DS111" s="817"/>
      <c r="DT111" s="817"/>
      <c r="DU111" s="817"/>
      <c r="DV111" s="794" t="s">
        <v>398</v>
      </c>
      <c r="DW111" s="794"/>
      <c r="DX111" s="794"/>
      <c r="DY111" s="794"/>
      <c r="DZ111" s="795"/>
    </row>
    <row r="112" spans="1:131" s="230" customFormat="1" ht="26.25" customHeight="1" x14ac:dyDescent="0.2">
      <c r="A112" s="912" t="s">
        <v>457</v>
      </c>
      <c r="B112" s="913"/>
      <c r="C112" s="752" t="s">
        <v>458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428</v>
      </c>
      <c r="AB112" s="780"/>
      <c r="AC112" s="780"/>
      <c r="AD112" s="780"/>
      <c r="AE112" s="781"/>
      <c r="AF112" s="782" t="s">
        <v>398</v>
      </c>
      <c r="AG112" s="780"/>
      <c r="AH112" s="780"/>
      <c r="AI112" s="780"/>
      <c r="AJ112" s="781"/>
      <c r="AK112" s="782" t="s">
        <v>398</v>
      </c>
      <c r="AL112" s="780"/>
      <c r="AM112" s="780"/>
      <c r="AN112" s="780"/>
      <c r="AO112" s="781"/>
      <c r="AP112" s="824" t="s">
        <v>398</v>
      </c>
      <c r="AQ112" s="825"/>
      <c r="AR112" s="825"/>
      <c r="AS112" s="825"/>
      <c r="AT112" s="826"/>
      <c r="AU112" s="932"/>
      <c r="AV112" s="933"/>
      <c r="AW112" s="933"/>
      <c r="AX112" s="933"/>
      <c r="AY112" s="933"/>
      <c r="AZ112" s="815" t="s">
        <v>459</v>
      </c>
      <c r="BA112" s="752"/>
      <c r="BB112" s="752"/>
      <c r="BC112" s="752"/>
      <c r="BD112" s="752"/>
      <c r="BE112" s="752"/>
      <c r="BF112" s="752"/>
      <c r="BG112" s="752"/>
      <c r="BH112" s="752"/>
      <c r="BI112" s="752"/>
      <c r="BJ112" s="752"/>
      <c r="BK112" s="752"/>
      <c r="BL112" s="752"/>
      <c r="BM112" s="752"/>
      <c r="BN112" s="752"/>
      <c r="BO112" s="752"/>
      <c r="BP112" s="753"/>
      <c r="BQ112" s="816">
        <v>39423040</v>
      </c>
      <c r="BR112" s="817"/>
      <c r="BS112" s="817"/>
      <c r="BT112" s="817"/>
      <c r="BU112" s="817"/>
      <c r="BV112" s="817">
        <v>37575450</v>
      </c>
      <c r="BW112" s="817"/>
      <c r="BX112" s="817"/>
      <c r="BY112" s="817"/>
      <c r="BZ112" s="817"/>
      <c r="CA112" s="817">
        <v>39215597</v>
      </c>
      <c r="CB112" s="817"/>
      <c r="CC112" s="817"/>
      <c r="CD112" s="817"/>
      <c r="CE112" s="817"/>
      <c r="CF112" s="875">
        <v>42.1</v>
      </c>
      <c r="CG112" s="876"/>
      <c r="CH112" s="876"/>
      <c r="CI112" s="876"/>
      <c r="CJ112" s="876"/>
      <c r="CK112" s="927"/>
      <c r="CL112" s="821"/>
      <c r="CM112" s="815" t="s">
        <v>460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398</v>
      </c>
      <c r="DH112" s="817"/>
      <c r="DI112" s="817"/>
      <c r="DJ112" s="817"/>
      <c r="DK112" s="817"/>
      <c r="DL112" s="817" t="s">
        <v>428</v>
      </c>
      <c r="DM112" s="817"/>
      <c r="DN112" s="817"/>
      <c r="DO112" s="817"/>
      <c r="DP112" s="817"/>
      <c r="DQ112" s="817" t="s">
        <v>428</v>
      </c>
      <c r="DR112" s="817"/>
      <c r="DS112" s="817"/>
      <c r="DT112" s="817"/>
      <c r="DU112" s="817"/>
      <c r="DV112" s="794" t="s">
        <v>428</v>
      </c>
      <c r="DW112" s="794"/>
      <c r="DX112" s="794"/>
      <c r="DY112" s="794"/>
      <c r="DZ112" s="795"/>
    </row>
    <row r="113" spans="1:130" s="230" customFormat="1" ht="26.25" customHeight="1" x14ac:dyDescent="0.2">
      <c r="A113" s="914"/>
      <c r="B113" s="915"/>
      <c r="C113" s="752" t="s">
        <v>461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3371660</v>
      </c>
      <c r="AB113" s="919"/>
      <c r="AC113" s="919"/>
      <c r="AD113" s="919"/>
      <c r="AE113" s="920"/>
      <c r="AF113" s="921">
        <v>3353427</v>
      </c>
      <c r="AG113" s="919"/>
      <c r="AH113" s="919"/>
      <c r="AI113" s="919"/>
      <c r="AJ113" s="920"/>
      <c r="AK113" s="921">
        <v>3317947</v>
      </c>
      <c r="AL113" s="919"/>
      <c r="AM113" s="919"/>
      <c r="AN113" s="919"/>
      <c r="AO113" s="920"/>
      <c r="AP113" s="922">
        <v>3.6</v>
      </c>
      <c r="AQ113" s="923"/>
      <c r="AR113" s="923"/>
      <c r="AS113" s="923"/>
      <c r="AT113" s="924"/>
      <c r="AU113" s="932"/>
      <c r="AV113" s="933"/>
      <c r="AW113" s="933"/>
      <c r="AX113" s="933"/>
      <c r="AY113" s="933"/>
      <c r="AZ113" s="815" t="s">
        <v>462</v>
      </c>
      <c r="BA113" s="752"/>
      <c r="BB113" s="752"/>
      <c r="BC113" s="752"/>
      <c r="BD113" s="752"/>
      <c r="BE113" s="752"/>
      <c r="BF113" s="752"/>
      <c r="BG113" s="752"/>
      <c r="BH113" s="752"/>
      <c r="BI113" s="752"/>
      <c r="BJ113" s="752"/>
      <c r="BK113" s="752"/>
      <c r="BL113" s="752"/>
      <c r="BM113" s="752"/>
      <c r="BN113" s="752"/>
      <c r="BO113" s="752"/>
      <c r="BP113" s="753"/>
      <c r="BQ113" s="816">
        <v>3505701</v>
      </c>
      <c r="BR113" s="817"/>
      <c r="BS113" s="817"/>
      <c r="BT113" s="817"/>
      <c r="BU113" s="817"/>
      <c r="BV113" s="817">
        <v>4213641</v>
      </c>
      <c r="BW113" s="817"/>
      <c r="BX113" s="817"/>
      <c r="BY113" s="817"/>
      <c r="BZ113" s="817"/>
      <c r="CA113" s="817">
        <v>4118604</v>
      </c>
      <c r="CB113" s="817"/>
      <c r="CC113" s="817"/>
      <c r="CD113" s="817"/>
      <c r="CE113" s="817"/>
      <c r="CF113" s="875">
        <v>4.4000000000000004</v>
      </c>
      <c r="CG113" s="876"/>
      <c r="CH113" s="876"/>
      <c r="CI113" s="876"/>
      <c r="CJ113" s="876"/>
      <c r="CK113" s="927"/>
      <c r="CL113" s="821"/>
      <c r="CM113" s="815" t="s">
        <v>463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244</v>
      </c>
      <c r="DH113" s="780"/>
      <c r="DI113" s="780"/>
      <c r="DJ113" s="780"/>
      <c r="DK113" s="781"/>
      <c r="DL113" s="782" t="s">
        <v>398</v>
      </c>
      <c r="DM113" s="780"/>
      <c r="DN113" s="780"/>
      <c r="DO113" s="780"/>
      <c r="DP113" s="781"/>
      <c r="DQ113" s="782" t="s">
        <v>398</v>
      </c>
      <c r="DR113" s="780"/>
      <c r="DS113" s="780"/>
      <c r="DT113" s="780"/>
      <c r="DU113" s="781"/>
      <c r="DV113" s="824" t="s">
        <v>428</v>
      </c>
      <c r="DW113" s="825"/>
      <c r="DX113" s="825"/>
      <c r="DY113" s="825"/>
      <c r="DZ113" s="826"/>
    </row>
    <row r="114" spans="1:130" s="230" customFormat="1" ht="26.25" customHeight="1" x14ac:dyDescent="0.2">
      <c r="A114" s="914"/>
      <c r="B114" s="915"/>
      <c r="C114" s="752" t="s">
        <v>464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374945</v>
      </c>
      <c r="AB114" s="780"/>
      <c r="AC114" s="780"/>
      <c r="AD114" s="780"/>
      <c r="AE114" s="781"/>
      <c r="AF114" s="782">
        <v>367570</v>
      </c>
      <c r="AG114" s="780"/>
      <c r="AH114" s="780"/>
      <c r="AI114" s="780"/>
      <c r="AJ114" s="781"/>
      <c r="AK114" s="782">
        <v>399945</v>
      </c>
      <c r="AL114" s="780"/>
      <c r="AM114" s="780"/>
      <c r="AN114" s="780"/>
      <c r="AO114" s="781"/>
      <c r="AP114" s="824">
        <v>0.4</v>
      </c>
      <c r="AQ114" s="825"/>
      <c r="AR114" s="825"/>
      <c r="AS114" s="825"/>
      <c r="AT114" s="826"/>
      <c r="AU114" s="932"/>
      <c r="AV114" s="933"/>
      <c r="AW114" s="933"/>
      <c r="AX114" s="933"/>
      <c r="AY114" s="933"/>
      <c r="AZ114" s="815" t="s">
        <v>465</v>
      </c>
      <c r="BA114" s="752"/>
      <c r="BB114" s="752"/>
      <c r="BC114" s="752"/>
      <c r="BD114" s="752"/>
      <c r="BE114" s="752"/>
      <c r="BF114" s="752"/>
      <c r="BG114" s="752"/>
      <c r="BH114" s="752"/>
      <c r="BI114" s="752"/>
      <c r="BJ114" s="752"/>
      <c r="BK114" s="752"/>
      <c r="BL114" s="752"/>
      <c r="BM114" s="752"/>
      <c r="BN114" s="752"/>
      <c r="BO114" s="752"/>
      <c r="BP114" s="753"/>
      <c r="BQ114" s="816">
        <v>21363264</v>
      </c>
      <c r="BR114" s="817"/>
      <c r="BS114" s="817"/>
      <c r="BT114" s="817"/>
      <c r="BU114" s="817"/>
      <c r="BV114" s="817">
        <v>21270722</v>
      </c>
      <c r="BW114" s="817"/>
      <c r="BX114" s="817"/>
      <c r="BY114" s="817"/>
      <c r="BZ114" s="817"/>
      <c r="CA114" s="817">
        <v>21713919</v>
      </c>
      <c r="CB114" s="817"/>
      <c r="CC114" s="817"/>
      <c r="CD114" s="817"/>
      <c r="CE114" s="817"/>
      <c r="CF114" s="875">
        <v>23.3</v>
      </c>
      <c r="CG114" s="876"/>
      <c r="CH114" s="876"/>
      <c r="CI114" s="876"/>
      <c r="CJ114" s="876"/>
      <c r="CK114" s="927"/>
      <c r="CL114" s="821"/>
      <c r="CM114" s="815" t="s">
        <v>466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398</v>
      </c>
      <c r="DH114" s="780"/>
      <c r="DI114" s="780"/>
      <c r="DJ114" s="780"/>
      <c r="DK114" s="781"/>
      <c r="DL114" s="782" t="s">
        <v>398</v>
      </c>
      <c r="DM114" s="780"/>
      <c r="DN114" s="780"/>
      <c r="DO114" s="780"/>
      <c r="DP114" s="781"/>
      <c r="DQ114" s="782" t="s">
        <v>428</v>
      </c>
      <c r="DR114" s="780"/>
      <c r="DS114" s="780"/>
      <c r="DT114" s="780"/>
      <c r="DU114" s="781"/>
      <c r="DV114" s="824" t="s">
        <v>398</v>
      </c>
      <c r="DW114" s="825"/>
      <c r="DX114" s="825"/>
      <c r="DY114" s="825"/>
      <c r="DZ114" s="826"/>
    </row>
    <row r="115" spans="1:130" s="230" customFormat="1" ht="26.25" customHeight="1" x14ac:dyDescent="0.2">
      <c r="A115" s="914"/>
      <c r="B115" s="915"/>
      <c r="C115" s="752" t="s">
        <v>467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148007</v>
      </c>
      <c r="AB115" s="919"/>
      <c r="AC115" s="919"/>
      <c r="AD115" s="919"/>
      <c r="AE115" s="920"/>
      <c r="AF115" s="921">
        <v>121038</v>
      </c>
      <c r="AG115" s="919"/>
      <c r="AH115" s="919"/>
      <c r="AI115" s="919"/>
      <c r="AJ115" s="920"/>
      <c r="AK115" s="921">
        <v>107373</v>
      </c>
      <c r="AL115" s="919"/>
      <c r="AM115" s="919"/>
      <c r="AN115" s="919"/>
      <c r="AO115" s="920"/>
      <c r="AP115" s="922">
        <v>0.1</v>
      </c>
      <c r="AQ115" s="923"/>
      <c r="AR115" s="923"/>
      <c r="AS115" s="923"/>
      <c r="AT115" s="924"/>
      <c r="AU115" s="932"/>
      <c r="AV115" s="933"/>
      <c r="AW115" s="933"/>
      <c r="AX115" s="933"/>
      <c r="AY115" s="933"/>
      <c r="AZ115" s="815" t="s">
        <v>468</v>
      </c>
      <c r="BA115" s="752"/>
      <c r="BB115" s="752"/>
      <c r="BC115" s="752"/>
      <c r="BD115" s="752"/>
      <c r="BE115" s="752"/>
      <c r="BF115" s="752"/>
      <c r="BG115" s="752"/>
      <c r="BH115" s="752"/>
      <c r="BI115" s="752"/>
      <c r="BJ115" s="752"/>
      <c r="BK115" s="752"/>
      <c r="BL115" s="752"/>
      <c r="BM115" s="752"/>
      <c r="BN115" s="752"/>
      <c r="BO115" s="752"/>
      <c r="BP115" s="753"/>
      <c r="BQ115" s="816">
        <v>37286</v>
      </c>
      <c r="BR115" s="817"/>
      <c r="BS115" s="817"/>
      <c r="BT115" s="817"/>
      <c r="BU115" s="817"/>
      <c r="BV115" s="817">
        <v>18432</v>
      </c>
      <c r="BW115" s="817"/>
      <c r="BX115" s="817"/>
      <c r="BY115" s="817"/>
      <c r="BZ115" s="817"/>
      <c r="CA115" s="817">
        <v>6629</v>
      </c>
      <c r="CB115" s="817"/>
      <c r="CC115" s="817"/>
      <c r="CD115" s="817"/>
      <c r="CE115" s="817"/>
      <c r="CF115" s="875">
        <v>0</v>
      </c>
      <c r="CG115" s="876"/>
      <c r="CH115" s="876"/>
      <c r="CI115" s="876"/>
      <c r="CJ115" s="876"/>
      <c r="CK115" s="927"/>
      <c r="CL115" s="821"/>
      <c r="CM115" s="815" t="s">
        <v>469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398</v>
      </c>
      <c r="DH115" s="780"/>
      <c r="DI115" s="780"/>
      <c r="DJ115" s="780"/>
      <c r="DK115" s="781"/>
      <c r="DL115" s="782" t="s">
        <v>398</v>
      </c>
      <c r="DM115" s="780"/>
      <c r="DN115" s="780"/>
      <c r="DO115" s="780"/>
      <c r="DP115" s="781"/>
      <c r="DQ115" s="782" t="s">
        <v>398</v>
      </c>
      <c r="DR115" s="780"/>
      <c r="DS115" s="780"/>
      <c r="DT115" s="780"/>
      <c r="DU115" s="781"/>
      <c r="DV115" s="824" t="s">
        <v>398</v>
      </c>
      <c r="DW115" s="825"/>
      <c r="DX115" s="825"/>
      <c r="DY115" s="825"/>
      <c r="DZ115" s="826"/>
    </row>
    <row r="116" spans="1:130" s="230" customFormat="1" ht="26.25" customHeight="1" x14ac:dyDescent="0.2">
      <c r="A116" s="916"/>
      <c r="B116" s="917"/>
      <c r="C116" s="839" t="s">
        <v>470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398</v>
      </c>
      <c r="AB116" s="780"/>
      <c r="AC116" s="780"/>
      <c r="AD116" s="780"/>
      <c r="AE116" s="781"/>
      <c r="AF116" s="782" t="s">
        <v>398</v>
      </c>
      <c r="AG116" s="780"/>
      <c r="AH116" s="780"/>
      <c r="AI116" s="780"/>
      <c r="AJ116" s="781"/>
      <c r="AK116" s="782" t="s">
        <v>398</v>
      </c>
      <c r="AL116" s="780"/>
      <c r="AM116" s="780"/>
      <c r="AN116" s="780"/>
      <c r="AO116" s="781"/>
      <c r="AP116" s="824" t="s">
        <v>398</v>
      </c>
      <c r="AQ116" s="825"/>
      <c r="AR116" s="825"/>
      <c r="AS116" s="825"/>
      <c r="AT116" s="826"/>
      <c r="AU116" s="932"/>
      <c r="AV116" s="933"/>
      <c r="AW116" s="933"/>
      <c r="AX116" s="933"/>
      <c r="AY116" s="933"/>
      <c r="AZ116" s="909" t="s">
        <v>471</v>
      </c>
      <c r="BA116" s="910"/>
      <c r="BB116" s="910"/>
      <c r="BC116" s="910"/>
      <c r="BD116" s="910"/>
      <c r="BE116" s="910"/>
      <c r="BF116" s="910"/>
      <c r="BG116" s="910"/>
      <c r="BH116" s="910"/>
      <c r="BI116" s="910"/>
      <c r="BJ116" s="910"/>
      <c r="BK116" s="910"/>
      <c r="BL116" s="910"/>
      <c r="BM116" s="910"/>
      <c r="BN116" s="910"/>
      <c r="BO116" s="910"/>
      <c r="BP116" s="911"/>
      <c r="BQ116" s="816" t="s">
        <v>398</v>
      </c>
      <c r="BR116" s="817"/>
      <c r="BS116" s="817"/>
      <c r="BT116" s="817"/>
      <c r="BU116" s="817"/>
      <c r="BV116" s="817" t="s">
        <v>428</v>
      </c>
      <c r="BW116" s="817"/>
      <c r="BX116" s="817"/>
      <c r="BY116" s="817"/>
      <c r="BZ116" s="817"/>
      <c r="CA116" s="817" t="s">
        <v>398</v>
      </c>
      <c r="CB116" s="817"/>
      <c r="CC116" s="817"/>
      <c r="CD116" s="817"/>
      <c r="CE116" s="817"/>
      <c r="CF116" s="875" t="s">
        <v>398</v>
      </c>
      <c r="CG116" s="876"/>
      <c r="CH116" s="876"/>
      <c r="CI116" s="876"/>
      <c r="CJ116" s="876"/>
      <c r="CK116" s="927"/>
      <c r="CL116" s="821"/>
      <c r="CM116" s="815" t="s">
        <v>472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428</v>
      </c>
      <c r="DH116" s="780"/>
      <c r="DI116" s="780"/>
      <c r="DJ116" s="780"/>
      <c r="DK116" s="781"/>
      <c r="DL116" s="782" t="s">
        <v>398</v>
      </c>
      <c r="DM116" s="780"/>
      <c r="DN116" s="780"/>
      <c r="DO116" s="780"/>
      <c r="DP116" s="781"/>
      <c r="DQ116" s="782" t="s">
        <v>398</v>
      </c>
      <c r="DR116" s="780"/>
      <c r="DS116" s="780"/>
      <c r="DT116" s="780"/>
      <c r="DU116" s="781"/>
      <c r="DV116" s="824" t="s">
        <v>428</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473</v>
      </c>
      <c r="Z117" s="897"/>
      <c r="AA117" s="902">
        <v>19108865</v>
      </c>
      <c r="AB117" s="903"/>
      <c r="AC117" s="903"/>
      <c r="AD117" s="903"/>
      <c r="AE117" s="904"/>
      <c r="AF117" s="905">
        <v>18683363</v>
      </c>
      <c r="AG117" s="903"/>
      <c r="AH117" s="903"/>
      <c r="AI117" s="903"/>
      <c r="AJ117" s="904"/>
      <c r="AK117" s="905">
        <v>19441274</v>
      </c>
      <c r="AL117" s="903"/>
      <c r="AM117" s="903"/>
      <c r="AN117" s="903"/>
      <c r="AO117" s="904"/>
      <c r="AP117" s="906"/>
      <c r="AQ117" s="907"/>
      <c r="AR117" s="907"/>
      <c r="AS117" s="907"/>
      <c r="AT117" s="908"/>
      <c r="AU117" s="932"/>
      <c r="AV117" s="933"/>
      <c r="AW117" s="933"/>
      <c r="AX117" s="933"/>
      <c r="AY117" s="933"/>
      <c r="AZ117" s="863" t="s">
        <v>474</v>
      </c>
      <c r="BA117" s="864"/>
      <c r="BB117" s="864"/>
      <c r="BC117" s="864"/>
      <c r="BD117" s="864"/>
      <c r="BE117" s="864"/>
      <c r="BF117" s="864"/>
      <c r="BG117" s="864"/>
      <c r="BH117" s="864"/>
      <c r="BI117" s="864"/>
      <c r="BJ117" s="864"/>
      <c r="BK117" s="864"/>
      <c r="BL117" s="864"/>
      <c r="BM117" s="864"/>
      <c r="BN117" s="864"/>
      <c r="BO117" s="864"/>
      <c r="BP117" s="865"/>
      <c r="BQ117" s="816" t="s">
        <v>398</v>
      </c>
      <c r="BR117" s="817"/>
      <c r="BS117" s="817"/>
      <c r="BT117" s="817"/>
      <c r="BU117" s="817"/>
      <c r="BV117" s="817" t="s">
        <v>398</v>
      </c>
      <c r="BW117" s="817"/>
      <c r="BX117" s="817"/>
      <c r="BY117" s="817"/>
      <c r="BZ117" s="817"/>
      <c r="CA117" s="817" t="s">
        <v>398</v>
      </c>
      <c r="CB117" s="817"/>
      <c r="CC117" s="817"/>
      <c r="CD117" s="817"/>
      <c r="CE117" s="817"/>
      <c r="CF117" s="875" t="s">
        <v>398</v>
      </c>
      <c r="CG117" s="876"/>
      <c r="CH117" s="876"/>
      <c r="CI117" s="876"/>
      <c r="CJ117" s="876"/>
      <c r="CK117" s="927"/>
      <c r="CL117" s="821"/>
      <c r="CM117" s="815" t="s">
        <v>475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398</v>
      </c>
      <c r="DH117" s="780"/>
      <c r="DI117" s="780"/>
      <c r="DJ117" s="780"/>
      <c r="DK117" s="781"/>
      <c r="DL117" s="782" t="s">
        <v>398</v>
      </c>
      <c r="DM117" s="780"/>
      <c r="DN117" s="780"/>
      <c r="DO117" s="780"/>
      <c r="DP117" s="781"/>
      <c r="DQ117" s="782" t="s">
        <v>398</v>
      </c>
      <c r="DR117" s="780"/>
      <c r="DS117" s="780"/>
      <c r="DT117" s="780"/>
      <c r="DU117" s="781"/>
      <c r="DV117" s="824" t="s">
        <v>398</v>
      </c>
      <c r="DW117" s="825"/>
      <c r="DX117" s="825"/>
      <c r="DY117" s="825"/>
      <c r="DZ117" s="826"/>
    </row>
    <row r="118" spans="1:130" s="230" customFormat="1" ht="26.25" customHeight="1" x14ac:dyDescent="0.2">
      <c r="A118" s="895" t="s">
        <v>449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446</v>
      </c>
      <c r="AB118" s="896"/>
      <c r="AC118" s="896"/>
      <c r="AD118" s="896"/>
      <c r="AE118" s="897"/>
      <c r="AF118" s="898" t="s">
        <v>447</v>
      </c>
      <c r="AG118" s="896"/>
      <c r="AH118" s="896"/>
      <c r="AI118" s="896"/>
      <c r="AJ118" s="897"/>
      <c r="AK118" s="898" t="s">
        <v>311</v>
      </c>
      <c r="AL118" s="896"/>
      <c r="AM118" s="896"/>
      <c r="AN118" s="896"/>
      <c r="AO118" s="897"/>
      <c r="AP118" s="899" t="s">
        <v>448</v>
      </c>
      <c r="AQ118" s="900"/>
      <c r="AR118" s="900"/>
      <c r="AS118" s="900"/>
      <c r="AT118" s="901"/>
      <c r="AU118" s="932"/>
      <c r="AV118" s="933"/>
      <c r="AW118" s="933"/>
      <c r="AX118" s="933"/>
      <c r="AY118" s="933"/>
      <c r="AZ118" s="838" t="s">
        <v>476</v>
      </c>
      <c r="BA118" s="839"/>
      <c r="BB118" s="839"/>
      <c r="BC118" s="839"/>
      <c r="BD118" s="839"/>
      <c r="BE118" s="839"/>
      <c r="BF118" s="839"/>
      <c r="BG118" s="839"/>
      <c r="BH118" s="839"/>
      <c r="BI118" s="839"/>
      <c r="BJ118" s="839"/>
      <c r="BK118" s="839"/>
      <c r="BL118" s="839"/>
      <c r="BM118" s="839"/>
      <c r="BN118" s="839"/>
      <c r="BO118" s="839"/>
      <c r="BP118" s="840"/>
      <c r="BQ118" s="879" t="s">
        <v>398</v>
      </c>
      <c r="BR118" s="845"/>
      <c r="BS118" s="845"/>
      <c r="BT118" s="845"/>
      <c r="BU118" s="845"/>
      <c r="BV118" s="845" t="s">
        <v>398</v>
      </c>
      <c r="BW118" s="845"/>
      <c r="BX118" s="845"/>
      <c r="BY118" s="845"/>
      <c r="BZ118" s="845"/>
      <c r="CA118" s="845" t="s">
        <v>428</v>
      </c>
      <c r="CB118" s="845"/>
      <c r="CC118" s="845"/>
      <c r="CD118" s="845"/>
      <c r="CE118" s="845"/>
      <c r="CF118" s="875" t="s">
        <v>428</v>
      </c>
      <c r="CG118" s="876"/>
      <c r="CH118" s="876"/>
      <c r="CI118" s="876"/>
      <c r="CJ118" s="876"/>
      <c r="CK118" s="927"/>
      <c r="CL118" s="821"/>
      <c r="CM118" s="815" t="s">
        <v>477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398</v>
      </c>
      <c r="DH118" s="780"/>
      <c r="DI118" s="780"/>
      <c r="DJ118" s="780"/>
      <c r="DK118" s="781"/>
      <c r="DL118" s="782" t="s">
        <v>398</v>
      </c>
      <c r="DM118" s="780"/>
      <c r="DN118" s="780"/>
      <c r="DO118" s="780"/>
      <c r="DP118" s="781"/>
      <c r="DQ118" s="782" t="s">
        <v>398</v>
      </c>
      <c r="DR118" s="780"/>
      <c r="DS118" s="780"/>
      <c r="DT118" s="780"/>
      <c r="DU118" s="781"/>
      <c r="DV118" s="824" t="s">
        <v>398</v>
      </c>
      <c r="DW118" s="825"/>
      <c r="DX118" s="825"/>
      <c r="DY118" s="825"/>
      <c r="DZ118" s="826"/>
    </row>
    <row r="119" spans="1:130" s="230" customFormat="1" ht="26.25" customHeight="1" x14ac:dyDescent="0.2">
      <c r="A119" s="818" t="s">
        <v>452</v>
      </c>
      <c r="B119" s="819"/>
      <c r="C119" s="860" t="s">
        <v>453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398</v>
      </c>
      <c r="AB119" s="889"/>
      <c r="AC119" s="889"/>
      <c r="AD119" s="889"/>
      <c r="AE119" s="890"/>
      <c r="AF119" s="891" t="s">
        <v>398</v>
      </c>
      <c r="AG119" s="889"/>
      <c r="AH119" s="889"/>
      <c r="AI119" s="889"/>
      <c r="AJ119" s="890"/>
      <c r="AK119" s="891" t="s">
        <v>398</v>
      </c>
      <c r="AL119" s="889"/>
      <c r="AM119" s="889"/>
      <c r="AN119" s="889"/>
      <c r="AO119" s="890"/>
      <c r="AP119" s="892" t="s">
        <v>398</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478</v>
      </c>
      <c r="BP119" s="878"/>
      <c r="BQ119" s="879">
        <v>210010830</v>
      </c>
      <c r="BR119" s="845"/>
      <c r="BS119" s="845"/>
      <c r="BT119" s="845"/>
      <c r="BU119" s="845"/>
      <c r="BV119" s="845">
        <v>203582275</v>
      </c>
      <c r="BW119" s="845"/>
      <c r="BX119" s="845"/>
      <c r="BY119" s="845"/>
      <c r="BZ119" s="845"/>
      <c r="CA119" s="845">
        <v>210911051</v>
      </c>
      <c r="CB119" s="845"/>
      <c r="CC119" s="845"/>
      <c r="CD119" s="845"/>
      <c r="CE119" s="845"/>
      <c r="CF119" s="748"/>
      <c r="CG119" s="749"/>
      <c r="CH119" s="749"/>
      <c r="CI119" s="749"/>
      <c r="CJ119" s="834"/>
      <c r="CK119" s="928"/>
      <c r="CL119" s="823"/>
      <c r="CM119" s="838" t="s">
        <v>479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2105805</v>
      </c>
      <c r="DH119" s="764"/>
      <c r="DI119" s="764"/>
      <c r="DJ119" s="764"/>
      <c r="DK119" s="765"/>
      <c r="DL119" s="766">
        <v>2034182</v>
      </c>
      <c r="DM119" s="764"/>
      <c r="DN119" s="764"/>
      <c r="DO119" s="764"/>
      <c r="DP119" s="765"/>
      <c r="DQ119" s="766">
        <v>1974021</v>
      </c>
      <c r="DR119" s="764"/>
      <c r="DS119" s="764"/>
      <c r="DT119" s="764"/>
      <c r="DU119" s="765"/>
      <c r="DV119" s="848">
        <v>2.1</v>
      </c>
      <c r="DW119" s="849"/>
      <c r="DX119" s="849"/>
      <c r="DY119" s="849"/>
      <c r="DZ119" s="850"/>
    </row>
    <row r="120" spans="1:130" s="230" customFormat="1" ht="26.25" customHeight="1" x14ac:dyDescent="0.2">
      <c r="A120" s="820"/>
      <c r="B120" s="821"/>
      <c r="C120" s="815" t="s">
        <v>456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398</v>
      </c>
      <c r="AB120" s="780"/>
      <c r="AC120" s="780"/>
      <c r="AD120" s="780"/>
      <c r="AE120" s="781"/>
      <c r="AF120" s="782" t="s">
        <v>398</v>
      </c>
      <c r="AG120" s="780"/>
      <c r="AH120" s="780"/>
      <c r="AI120" s="780"/>
      <c r="AJ120" s="781"/>
      <c r="AK120" s="782" t="s">
        <v>428</v>
      </c>
      <c r="AL120" s="780"/>
      <c r="AM120" s="780"/>
      <c r="AN120" s="780"/>
      <c r="AO120" s="781"/>
      <c r="AP120" s="824" t="s">
        <v>398</v>
      </c>
      <c r="AQ120" s="825"/>
      <c r="AR120" s="825"/>
      <c r="AS120" s="825"/>
      <c r="AT120" s="826"/>
      <c r="AU120" s="880" t="s">
        <v>480</v>
      </c>
      <c r="AV120" s="881"/>
      <c r="AW120" s="881"/>
      <c r="AX120" s="881"/>
      <c r="AY120" s="882"/>
      <c r="AZ120" s="860" t="s">
        <v>481</v>
      </c>
      <c r="BA120" s="808"/>
      <c r="BB120" s="808"/>
      <c r="BC120" s="808"/>
      <c r="BD120" s="808"/>
      <c r="BE120" s="808"/>
      <c r="BF120" s="808"/>
      <c r="BG120" s="808"/>
      <c r="BH120" s="808"/>
      <c r="BI120" s="808"/>
      <c r="BJ120" s="808"/>
      <c r="BK120" s="808"/>
      <c r="BL120" s="808"/>
      <c r="BM120" s="808"/>
      <c r="BN120" s="808"/>
      <c r="BO120" s="808"/>
      <c r="BP120" s="809"/>
      <c r="BQ120" s="861">
        <v>43606990</v>
      </c>
      <c r="BR120" s="842"/>
      <c r="BS120" s="842"/>
      <c r="BT120" s="842"/>
      <c r="BU120" s="842"/>
      <c r="BV120" s="842">
        <v>48061064</v>
      </c>
      <c r="BW120" s="842"/>
      <c r="BX120" s="842"/>
      <c r="BY120" s="842"/>
      <c r="BZ120" s="842"/>
      <c r="CA120" s="842">
        <v>46862372</v>
      </c>
      <c r="CB120" s="842"/>
      <c r="CC120" s="842"/>
      <c r="CD120" s="842"/>
      <c r="CE120" s="842"/>
      <c r="CF120" s="866">
        <v>50.3</v>
      </c>
      <c r="CG120" s="867"/>
      <c r="CH120" s="867"/>
      <c r="CI120" s="867"/>
      <c r="CJ120" s="867"/>
      <c r="CK120" s="868" t="s">
        <v>482</v>
      </c>
      <c r="CL120" s="852"/>
      <c r="CM120" s="852"/>
      <c r="CN120" s="852"/>
      <c r="CO120" s="853"/>
      <c r="CP120" s="872" t="s">
        <v>419</v>
      </c>
      <c r="CQ120" s="873"/>
      <c r="CR120" s="873"/>
      <c r="CS120" s="873"/>
      <c r="CT120" s="873"/>
      <c r="CU120" s="873"/>
      <c r="CV120" s="873"/>
      <c r="CW120" s="873"/>
      <c r="CX120" s="873"/>
      <c r="CY120" s="873"/>
      <c r="CZ120" s="873"/>
      <c r="DA120" s="873"/>
      <c r="DB120" s="873"/>
      <c r="DC120" s="873"/>
      <c r="DD120" s="873"/>
      <c r="DE120" s="873"/>
      <c r="DF120" s="874"/>
      <c r="DG120" s="861">
        <v>29550245</v>
      </c>
      <c r="DH120" s="842"/>
      <c r="DI120" s="842"/>
      <c r="DJ120" s="842"/>
      <c r="DK120" s="842"/>
      <c r="DL120" s="842">
        <v>28009428</v>
      </c>
      <c r="DM120" s="842"/>
      <c r="DN120" s="842"/>
      <c r="DO120" s="842"/>
      <c r="DP120" s="842"/>
      <c r="DQ120" s="842">
        <v>27604869</v>
      </c>
      <c r="DR120" s="842"/>
      <c r="DS120" s="842"/>
      <c r="DT120" s="842"/>
      <c r="DU120" s="842"/>
      <c r="DV120" s="843">
        <v>29.6</v>
      </c>
      <c r="DW120" s="843"/>
      <c r="DX120" s="843"/>
      <c r="DY120" s="843"/>
      <c r="DZ120" s="844"/>
    </row>
    <row r="121" spans="1:130" s="230" customFormat="1" ht="26.25" customHeight="1" x14ac:dyDescent="0.2">
      <c r="A121" s="820"/>
      <c r="B121" s="821"/>
      <c r="C121" s="863" t="s">
        <v>483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398</v>
      </c>
      <c r="AB121" s="780"/>
      <c r="AC121" s="780"/>
      <c r="AD121" s="780"/>
      <c r="AE121" s="781"/>
      <c r="AF121" s="782" t="s">
        <v>428</v>
      </c>
      <c r="AG121" s="780"/>
      <c r="AH121" s="780"/>
      <c r="AI121" s="780"/>
      <c r="AJ121" s="781"/>
      <c r="AK121" s="782" t="s">
        <v>428</v>
      </c>
      <c r="AL121" s="780"/>
      <c r="AM121" s="780"/>
      <c r="AN121" s="780"/>
      <c r="AO121" s="781"/>
      <c r="AP121" s="824" t="s">
        <v>428</v>
      </c>
      <c r="AQ121" s="825"/>
      <c r="AR121" s="825"/>
      <c r="AS121" s="825"/>
      <c r="AT121" s="826"/>
      <c r="AU121" s="883"/>
      <c r="AV121" s="884"/>
      <c r="AW121" s="884"/>
      <c r="AX121" s="884"/>
      <c r="AY121" s="885"/>
      <c r="AZ121" s="815" t="s">
        <v>484</v>
      </c>
      <c r="BA121" s="752"/>
      <c r="BB121" s="752"/>
      <c r="BC121" s="752"/>
      <c r="BD121" s="752"/>
      <c r="BE121" s="752"/>
      <c r="BF121" s="752"/>
      <c r="BG121" s="752"/>
      <c r="BH121" s="752"/>
      <c r="BI121" s="752"/>
      <c r="BJ121" s="752"/>
      <c r="BK121" s="752"/>
      <c r="BL121" s="752"/>
      <c r="BM121" s="752"/>
      <c r="BN121" s="752"/>
      <c r="BO121" s="752"/>
      <c r="BP121" s="753"/>
      <c r="BQ121" s="816">
        <v>37858072</v>
      </c>
      <c r="BR121" s="817"/>
      <c r="BS121" s="817"/>
      <c r="BT121" s="817"/>
      <c r="BU121" s="817"/>
      <c r="BV121" s="817">
        <v>36548167</v>
      </c>
      <c r="BW121" s="817"/>
      <c r="BX121" s="817"/>
      <c r="BY121" s="817"/>
      <c r="BZ121" s="817"/>
      <c r="CA121" s="817">
        <v>36618569</v>
      </c>
      <c r="CB121" s="817"/>
      <c r="CC121" s="817"/>
      <c r="CD121" s="817"/>
      <c r="CE121" s="817"/>
      <c r="CF121" s="875">
        <v>39.299999999999997</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816">
        <v>6474211</v>
      </c>
      <c r="DH121" s="817"/>
      <c r="DI121" s="817"/>
      <c r="DJ121" s="817"/>
      <c r="DK121" s="817"/>
      <c r="DL121" s="817">
        <v>6045503</v>
      </c>
      <c r="DM121" s="817"/>
      <c r="DN121" s="817"/>
      <c r="DO121" s="817"/>
      <c r="DP121" s="817"/>
      <c r="DQ121" s="817">
        <v>6102070</v>
      </c>
      <c r="DR121" s="817"/>
      <c r="DS121" s="817"/>
      <c r="DT121" s="817"/>
      <c r="DU121" s="817"/>
      <c r="DV121" s="794">
        <v>6.6</v>
      </c>
      <c r="DW121" s="794"/>
      <c r="DX121" s="794"/>
      <c r="DY121" s="794"/>
      <c r="DZ121" s="795"/>
    </row>
    <row r="122" spans="1:130" s="230" customFormat="1" ht="26.25" customHeight="1" x14ac:dyDescent="0.2">
      <c r="A122" s="820"/>
      <c r="B122" s="821"/>
      <c r="C122" s="815" t="s">
        <v>466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398</v>
      </c>
      <c r="AB122" s="780"/>
      <c r="AC122" s="780"/>
      <c r="AD122" s="780"/>
      <c r="AE122" s="781"/>
      <c r="AF122" s="782" t="s">
        <v>398</v>
      </c>
      <c r="AG122" s="780"/>
      <c r="AH122" s="780"/>
      <c r="AI122" s="780"/>
      <c r="AJ122" s="781"/>
      <c r="AK122" s="782" t="s">
        <v>398</v>
      </c>
      <c r="AL122" s="780"/>
      <c r="AM122" s="780"/>
      <c r="AN122" s="780"/>
      <c r="AO122" s="781"/>
      <c r="AP122" s="824" t="s">
        <v>398</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176830422</v>
      </c>
      <c r="BR122" s="845"/>
      <c r="BS122" s="845"/>
      <c r="BT122" s="845"/>
      <c r="BU122" s="845"/>
      <c r="BV122" s="845">
        <v>176298589</v>
      </c>
      <c r="BW122" s="845"/>
      <c r="BX122" s="845"/>
      <c r="BY122" s="845"/>
      <c r="BZ122" s="845"/>
      <c r="CA122" s="845">
        <v>188706153</v>
      </c>
      <c r="CB122" s="845"/>
      <c r="CC122" s="845"/>
      <c r="CD122" s="845"/>
      <c r="CE122" s="845"/>
      <c r="CF122" s="846">
        <v>202.6</v>
      </c>
      <c r="CG122" s="847"/>
      <c r="CH122" s="847"/>
      <c r="CI122" s="847"/>
      <c r="CJ122" s="847"/>
      <c r="CK122" s="869"/>
      <c r="CL122" s="855"/>
      <c r="CM122" s="855"/>
      <c r="CN122" s="855"/>
      <c r="CO122" s="856"/>
      <c r="CP122" s="835" t="s">
        <v>486</v>
      </c>
      <c r="CQ122" s="836"/>
      <c r="CR122" s="836"/>
      <c r="CS122" s="836"/>
      <c r="CT122" s="836"/>
      <c r="CU122" s="836"/>
      <c r="CV122" s="836"/>
      <c r="CW122" s="836"/>
      <c r="CX122" s="836"/>
      <c r="CY122" s="836"/>
      <c r="CZ122" s="836"/>
      <c r="DA122" s="836"/>
      <c r="DB122" s="836"/>
      <c r="DC122" s="836"/>
      <c r="DD122" s="836"/>
      <c r="DE122" s="836"/>
      <c r="DF122" s="837"/>
      <c r="DG122" s="816">
        <v>1045128</v>
      </c>
      <c r="DH122" s="817"/>
      <c r="DI122" s="817"/>
      <c r="DJ122" s="817"/>
      <c r="DK122" s="817"/>
      <c r="DL122" s="817">
        <v>1361562</v>
      </c>
      <c r="DM122" s="817"/>
      <c r="DN122" s="817"/>
      <c r="DO122" s="817"/>
      <c r="DP122" s="817"/>
      <c r="DQ122" s="817">
        <v>3531881</v>
      </c>
      <c r="DR122" s="817"/>
      <c r="DS122" s="817"/>
      <c r="DT122" s="817"/>
      <c r="DU122" s="817"/>
      <c r="DV122" s="794">
        <v>3.8</v>
      </c>
      <c r="DW122" s="794"/>
      <c r="DX122" s="794"/>
      <c r="DY122" s="794"/>
      <c r="DZ122" s="795"/>
    </row>
    <row r="123" spans="1:130" s="230" customFormat="1" ht="26.25" customHeight="1" x14ac:dyDescent="0.2">
      <c r="A123" s="820"/>
      <c r="B123" s="821"/>
      <c r="C123" s="815" t="s">
        <v>472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398</v>
      </c>
      <c r="AB123" s="780"/>
      <c r="AC123" s="780"/>
      <c r="AD123" s="780"/>
      <c r="AE123" s="781"/>
      <c r="AF123" s="782" t="s">
        <v>398</v>
      </c>
      <c r="AG123" s="780"/>
      <c r="AH123" s="780"/>
      <c r="AI123" s="780"/>
      <c r="AJ123" s="781"/>
      <c r="AK123" s="782" t="s">
        <v>428</v>
      </c>
      <c r="AL123" s="780"/>
      <c r="AM123" s="780"/>
      <c r="AN123" s="780"/>
      <c r="AO123" s="781"/>
      <c r="AP123" s="824" t="s">
        <v>398</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487</v>
      </c>
      <c r="BP123" s="878"/>
      <c r="BQ123" s="832">
        <v>258295484</v>
      </c>
      <c r="BR123" s="833"/>
      <c r="BS123" s="833"/>
      <c r="BT123" s="833"/>
      <c r="BU123" s="833"/>
      <c r="BV123" s="833">
        <v>260907820</v>
      </c>
      <c r="BW123" s="833"/>
      <c r="BX123" s="833"/>
      <c r="BY123" s="833"/>
      <c r="BZ123" s="833"/>
      <c r="CA123" s="833">
        <v>272187094</v>
      </c>
      <c r="CB123" s="833"/>
      <c r="CC123" s="833"/>
      <c r="CD123" s="833"/>
      <c r="CE123" s="833"/>
      <c r="CF123" s="748"/>
      <c r="CG123" s="749"/>
      <c r="CH123" s="749"/>
      <c r="CI123" s="749"/>
      <c r="CJ123" s="834"/>
      <c r="CK123" s="869"/>
      <c r="CL123" s="855"/>
      <c r="CM123" s="855"/>
      <c r="CN123" s="855"/>
      <c r="CO123" s="856"/>
      <c r="CP123" s="835" t="s">
        <v>420</v>
      </c>
      <c r="CQ123" s="836"/>
      <c r="CR123" s="836"/>
      <c r="CS123" s="836"/>
      <c r="CT123" s="836"/>
      <c r="CU123" s="836"/>
      <c r="CV123" s="836"/>
      <c r="CW123" s="836"/>
      <c r="CX123" s="836"/>
      <c r="CY123" s="836"/>
      <c r="CZ123" s="836"/>
      <c r="DA123" s="836"/>
      <c r="DB123" s="836"/>
      <c r="DC123" s="836"/>
      <c r="DD123" s="836"/>
      <c r="DE123" s="836"/>
      <c r="DF123" s="837"/>
      <c r="DG123" s="779">
        <v>1774703</v>
      </c>
      <c r="DH123" s="780"/>
      <c r="DI123" s="780"/>
      <c r="DJ123" s="780"/>
      <c r="DK123" s="781"/>
      <c r="DL123" s="782">
        <v>1709932</v>
      </c>
      <c r="DM123" s="780"/>
      <c r="DN123" s="780"/>
      <c r="DO123" s="780"/>
      <c r="DP123" s="781"/>
      <c r="DQ123" s="782">
        <v>1632944</v>
      </c>
      <c r="DR123" s="780"/>
      <c r="DS123" s="780"/>
      <c r="DT123" s="780"/>
      <c r="DU123" s="781"/>
      <c r="DV123" s="824">
        <v>1.8</v>
      </c>
      <c r="DW123" s="825"/>
      <c r="DX123" s="825"/>
      <c r="DY123" s="825"/>
      <c r="DZ123" s="826"/>
    </row>
    <row r="124" spans="1:130" s="230" customFormat="1" ht="26.25" customHeight="1" thickBot="1" x14ac:dyDescent="0.25">
      <c r="A124" s="820"/>
      <c r="B124" s="821"/>
      <c r="C124" s="815" t="s">
        <v>475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428</v>
      </c>
      <c r="AB124" s="780"/>
      <c r="AC124" s="780"/>
      <c r="AD124" s="780"/>
      <c r="AE124" s="781"/>
      <c r="AF124" s="782" t="s">
        <v>398</v>
      </c>
      <c r="AG124" s="780"/>
      <c r="AH124" s="780"/>
      <c r="AI124" s="780"/>
      <c r="AJ124" s="781"/>
      <c r="AK124" s="782" t="s">
        <v>398</v>
      </c>
      <c r="AL124" s="780"/>
      <c r="AM124" s="780"/>
      <c r="AN124" s="780"/>
      <c r="AO124" s="781"/>
      <c r="AP124" s="824" t="s">
        <v>398</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398</v>
      </c>
      <c r="BR124" s="831"/>
      <c r="BS124" s="831"/>
      <c r="BT124" s="831"/>
      <c r="BU124" s="831"/>
      <c r="BV124" s="831" t="s">
        <v>398</v>
      </c>
      <c r="BW124" s="831"/>
      <c r="BX124" s="831"/>
      <c r="BY124" s="831"/>
      <c r="BZ124" s="831"/>
      <c r="CA124" s="831" t="s">
        <v>398</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v>578753</v>
      </c>
      <c r="DH124" s="764"/>
      <c r="DI124" s="764"/>
      <c r="DJ124" s="764"/>
      <c r="DK124" s="765"/>
      <c r="DL124" s="766">
        <v>449025</v>
      </c>
      <c r="DM124" s="764"/>
      <c r="DN124" s="764"/>
      <c r="DO124" s="764"/>
      <c r="DP124" s="765"/>
      <c r="DQ124" s="766">
        <v>343833</v>
      </c>
      <c r="DR124" s="764"/>
      <c r="DS124" s="764"/>
      <c r="DT124" s="764"/>
      <c r="DU124" s="765"/>
      <c r="DV124" s="848">
        <v>0.4</v>
      </c>
      <c r="DW124" s="849"/>
      <c r="DX124" s="849"/>
      <c r="DY124" s="849"/>
      <c r="DZ124" s="850"/>
    </row>
    <row r="125" spans="1:130" s="230" customFormat="1" ht="26.25" customHeight="1" x14ac:dyDescent="0.2">
      <c r="A125" s="820"/>
      <c r="B125" s="821"/>
      <c r="C125" s="815" t="s">
        <v>477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428</v>
      </c>
      <c r="AB125" s="780"/>
      <c r="AC125" s="780"/>
      <c r="AD125" s="780"/>
      <c r="AE125" s="781"/>
      <c r="AF125" s="782" t="s">
        <v>428</v>
      </c>
      <c r="AG125" s="780"/>
      <c r="AH125" s="780"/>
      <c r="AI125" s="780"/>
      <c r="AJ125" s="781"/>
      <c r="AK125" s="782" t="s">
        <v>428</v>
      </c>
      <c r="AL125" s="780"/>
      <c r="AM125" s="780"/>
      <c r="AN125" s="780"/>
      <c r="AO125" s="781"/>
      <c r="AP125" s="824" t="s">
        <v>398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398</v>
      </c>
      <c r="DH125" s="842"/>
      <c r="DI125" s="842"/>
      <c r="DJ125" s="842"/>
      <c r="DK125" s="842"/>
      <c r="DL125" s="842" t="s">
        <v>428</v>
      </c>
      <c r="DM125" s="842"/>
      <c r="DN125" s="842"/>
      <c r="DO125" s="842"/>
      <c r="DP125" s="842"/>
      <c r="DQ125" s="842" t="s">
        <v>428</v>
      </c>
      <c r="DR125" s="842"/>
      <c r="DS125" s="842"/>
      <c r="DT125" s="842"/>
      <c r="DU125" s="842"/>
      <c r="DV125" s="843" t="s">
        <v>428</v>
      </c>
      <c r="DW125" s="843"/>
      <c r="DX125" s="843"/>
      <c r="DY125" s="843"/>
      <c r="DZ125" s="844"/>
    </row>
    <row r="126" spans="1:130" s="230" customFormat="1" ht="26.25" customHeight="1" thickBot="1" x14ac:dyDescent="0.25">
      <c r="A126" s="820"/>
      <c r="B126" s="821"/>
      <c r="C126" s="815" t="s">
        <v>479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398</v>
      </c>
      <c r="AB126" s="780"/>
      <c r="AC126" s="780"/>
      <c r="AD126" s="780"/>
      <c r="AE126" s="781"/>
      <c r="AF126" s="782" t="s">
        <v>428</v>
      </c>
      <c r="AG126" s="780"/>
      <c r="AH126" s="780"/>
      <c r="AI126" s="780"/>
      <c r="AJ126" s="781"/>
      <c r="AK126" s="782" t="s">
        <v>398</v>
      </c>
      <c r="AL126" s="780"/>
      <c r="AM126" s="780"/>
      <c r="AN126" s="780"/>
      <c r="AO126" s="781"/>
      <c r="AP126" s="824" t="s">
        <v>398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398</v>
      </c>
      <c r="DH126" s="817"/>
      <c r="DI126" s="817"/>
      <c r="DJ126" s="817"/>
      <c r="DK126" s="817"/>
      <c r="DL126" s="817" t="s">
        <v>428</v>
      </c>
      <c r="DM126" s="817"/>
      <c r="DN126" s="817"/>
      <c r="DO126" s="817"/>
      <c r="DP126" s="817"/>
      <c r="DQ126" s="817" t="s">
        <v>428</v>
      </c>
      <c r="DR126" s="817"/>
      <c r="DS126" s="817"/>
      <c r="DT126" s="817"/>
      <c r="DU126" s="817"/>
      <c r="DV126" s="794" t="s">
        <v>428</v>
      </c>
      <c r="DW126" s="794"/>
      <c r="DX126" s="794"/>
      <c r="DY126" s="794"/>
      <c r="DZ126" s="795"/>
    </row>
    <row r="127" spans="1:130" s="230" customFormat="1" ht="26.25" customHeight="1" x14ac:dyDescent="0.2">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148007</v>
      </c>
      <c r="AB127" s="780"/>
      <c r="AC127" s="780"/>
      <c r="AD127" s="780"/>
      <c r="AE127" s="781"/>
      <c r="AF127" s="782">
        <v>121038</v>
      </c>
      <c r="AG127" s="780"/>
      <c r="AH127" s="780"/>
      <c r="AI127" s="780"/>
      <c r="AJ127" s="781"/>
      <c r="AK127" s="782">
        <v>107373</v>
      </c>
      <c r="AL127" s="780"/>
      <c r="AM127" s="780"/>
      <c r="AN127" s="780"/>
      <c r="AO127" s="781"/>
      <c r="AP127" s="824">
        <v>0.1</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398</v>
      </c>
      <c r="DH127" s="817"/>
      <c r="DI127" s="817"/>
      <c r="DJ127" s="817"/>
      <c r="DK127" s="817"/>
      <c r="DL127" s="817" t="s">
        <v>398</v>
      </c>
      <c r="DM127" s="817"/>
      <c r="DN127" s="817"/>
      <c r="DO127" s="817"/>
      <c r="DP127" s="817"/>
      <c r="DQ127" s="817" t="s">
        <v>428</v>
      </c>
      <c r="DR127" s="817"/>
      <c r="DS127" s="817"/>
      <c r="DT127" s="817"/>
      <c r="DU127" s="817"/>
      <c r="DV127" s="794" t="s">
        <v>398</v>
      </c>
      <c r="DW127" s="794"/>
      <c r="DX127" s="794"/>
      <c r="DY127" s="794"/>
      <c r="DZ127" s="795"/>
    </row>
    <row r="128" spans="1:130" s="230" customFormat="1" ht="26.25" customHeight="1" thickBot="1" x14ac:dyDescent="0.25">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3289348</v>
      </c>
      <c r="AB128" s="801"/>
      <c r="AC128" s="801"/>
      <c r="AD128" s="801"/>
      <c r="AE128" s="802"/>
      <c r="AF128" s="803">
        <v>3233810</v>
      </c>
      <c r="AG128" s="801"/>
      <c r="AH128" s="801"/>
      <c r="AI128" s="801"/>
      <c r="AJ128" s="802"/>
      <c r="AK128" s="803">
        <v>3212399</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398</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v>37286</v>
      </c>
      <c r="DH128" s="791"/>
      <c r="DI128" s="791"/>
      <c r="DJ128" s="791"/>
      <c r="DK128" s="791"/>
      <c r="DL128" s="791">
        <v>18432</v>
      </c>
      <c r="DM128" s="791"/>
      <c r="DN128" s="791"/>
      <c r="DO128" s="791"/>
      <c r="DP128" s="791"/>
      <c r="DQ128" s="791">
        <v>6629</v>
      </c>
      <c r="DR128" s="791"/>
      <c r="DS128" s="791"/>
      <c r="DT128" s="791"/>
      <c r="DU128" s="791"/>
      <c r="DV128" s="792">
        <v>0</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104581798</v>
      </c>
      <c r="AB129" s="780"/>
      <c r="AC129" s="780"/>
      <c r="AD129" s="780"/>
      <c r="AE129" s="781"/>
      <c r="AF129" s="782">
        <v>109583258</v>
      </c>
      <c r="AG129" s="780"/>
      <c r="AH129" s="780"/>
      <c r="AI129" s="780"/>
      <c r="AJ129" s="781"/>
      <c r="AK129" s="782">
        <v>108118463</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398</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14287840</v>
      </c>
      <c r="AB130" s="780"/>
      <c r="AC130" s="780"/>
      <c r="AD130" s="780"/>
      <c r="AE130" s="781"/>
      <c r="AF130" s="782">
        <v>14527792</v>
      </c>
      <c r="AG130" s="780"/>
      <c r="AH130" s="780"/>
      <c r="AI130" s="780"/>
      <c r="AJ130" s="781"/>
      <c r="AK130" s="782">
        <v>14979756</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1.3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90293958</v>
      </c>
      <c r="AB131" s="764"/>
      <c r="AC131" s="764"/>
      <c r="AD131" s="764"/>
      <c r="AE131" s="765"/>
      <c r="AF131" s="766">
        <v>95055466</v>
      </c>
      <c r="AG131" s="764"/>
      <c r="AH131" s="764"/>
      <c r="AI131" s="764"/>
      <c r="AJ131" s="765"/>
      <c r="AK131" s="766">
        <v>93138707</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398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1.696322804</v>
      </c>
      <c r="AB132" s="745"/>
      <c r="AC132" s="745"/>
      <c r="AD132" s="745"/>
      <c r="AE132" s="746"/>
      <c r="AF132" s="747">
        <v>0.96970856999999999</v>
      </c>
      <c r="AG132" s="745"/>
      <c r="AH132" s="745"/>
      <c r="AI132" s="745"/>
      <c r="AJ132" s="746"/>
      <c r="AK132" s="747">
        <v>1.341138438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1.6</v>
      </c>
      <c r="AB133" s="724"/>
      <c r="AC133" s="724"/>
      <c r="AD133" s="724"/>
      <c r="AE133" s="725"/>
      <c r="AF133" s="723">
        <v>1.5</v>
      </c>
      <c r="AG133" s="724"/>
      <c r="AH133" s="724"/>
      <c r="AI133" s="724"/>
      <c r="AJ133" s="725"/>
      <c r="AK133" s="723">
        <v>1.3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IbMFJZPTcEfx96wr+T7OlEkDBkc+Ynw3pNbpn80njLbGIzuzCT91zQZVeRF7eKYuUw+fknAHtyQO47x24m5jQ==" saltValue="xcc990FAHIbyER81//wOs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B1" zoomScale="80" zoomScaleNormal="85" zoomScaleSheetLayoutView="80" workbookViewId="0">
      <selection activeCell="BO5" sqref="BO5"/>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607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Jec0G9lFH50RtlBvUE5pbudq9LmcBpN3FGx2BNaT8Kz52c4Liy/fuSOEVaG17BpKMy1Y4e+3sDz9mBaPkKYnzg==" saltValue="XMa8Sp2To8xOei0w8LZ4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oJKZR4SfSRcpGGUq+cE68U3YrXtZB8AjmuXKobQME/j50tFgXYVqbJA8zzqtM2//0JXAfsM6Y+k3ovmxEQsGg==" saltValue="shmytcDOYesz+eg2zjExE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8"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26308531</v>
      </c>
      <c r="AP9" s="281">
        <v>57108</v>
      </c>
      <c r="AQ9" s="282">
        <v>63571</v>
      </c>
      <c r="AR9" s="283">
        <v>-10.199999999999999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4054457</v>
      </c>
      <c r="AP10" s="284">
        <v>8801</v>
      </c>
      <c r="AQ10" s="285">
        <v>1690</v>
      </c>
      <c r="AR10" s="286">
        <v>420.8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438074</v>
      </c>
      <c r="AP11" s="284">
        <v>951</v>
      </c>
      <c r="AQ11" s="285">
        <v>679</v>
      </c>
      <c r="AR11" s="286">
        <v>40.1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524</v>
      </c>
      <c r="AP12" s="284" t="s">
        <v>524</v>
      </c>
      <c r="AQ12" s="285">
        <v>23</v>
      </c>
      <c r="AR12" s="286" t="s">
        <v>524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1135482</v>
      </c>
      <c r="AP13" s="284">
        <v>2465</v>
      </c>
      <c r="AQ13" s="285">
        <v>1992</v>
      </c>
      <c r="AR13" s="286">
        <v>23.7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1722699</v>
      </c>
      <c r="AP14" s="284">
        <v>3739</v>
      </c>
      <c r="AQ14" s="285">
        <v>1254</v>
      </c>
      <c r="AR14" s="286">
        <v>198.2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-1242406</v>
      </c>
      <c r="AP15" s="284">
        <v>-2697</v>
      </c>
      <c r="AQ15" s="285">
        <v>-3845</v>
      </c>
      <c r="AR15" s="286">
        <v>-29.9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32416837</v>
      </c>
      <c r="AP16" s="284">
        <v>70367</v>
      </c>
      <c r="AQ16" s="285">
        <v>65365</v>
      </c>
      <c r="AR16" s="286">
        <v>7.7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5.94</v>
      </c>
      <c r="AP21" s="298">
        <v>6.46</v>
      </c>
      <c r="AQ21" s="299">
        <v>-0.52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100.5</v>
      </c>
      <c r="AP22" s="303">
        <v>99.4</v>
      </c>
      <c r="AQ22" s="304">
        <v>1.1000000000000001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15616009</v>
      </c>
      <c r="AP32" s="312">
        <v>33897</v>
      </c>
      <c r="AQ32" s="313">
        <v>37452</v>
      </c>
      <c r="AR32" s="314">
        <v>-9.5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524</v>
      </c>
      <c r="AP33" s="312" t="s">
        <v>524</v>
      </c>
      <c r="AQ33" s="313" t="s">
        <v>524</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524</v>
      </c>
      <c r="AP34" s="312" t="s">
        <v>524</v>
      </c>
      <c r="AQ34" s="313">
        <v>45</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3317947</v>
      </c>
      <c r="AP35" s="312">
        <v>7202</v>
      </c>
      <c r="AQ35" s="313">
        <v>8356</v>
      </c>
      <c r="AR35" s="314">
        <v>-13.8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399945</v>
      </c>
      <c r="AP36" s="312">
        <v>868</v>
      </c>
      <c r="AQ36" s="313">
        <v>443</v>
      </c>
      <c r="AR36" s="314">
        <v>95.9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107373</v>
      </c>
      <c r="AP37" s="312">
        <v>233</v>
      </c>
      <c r="AQ37" s="313">
        <v>649</v>
      </c>
      <c r="AR37" s="314">
        <v>-64.099999999999994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t="s">
        <v>524</v>
      </c>
      <c r="AP38" s="315" t="s">
        <v>524</v>
      </c>
      <c r="AQ38" s="316">
        <v>1</v>
      </c>
      <c r="AR38" s="304" t="s">
        <v>524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-3212399</v>
      </c>
      <c r="AP39" s="312">
        <v>-6973</v>
      </c>
      <c r="AQ39" s="313">
        <v>-7867</v>
      </c>
      <c r="AR39" s="314">
        <v>-11.4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-14979756</v>
      </c>
      <c r="AP40" s="312">
        <v>-32516</v>
      </c>
      <c r="AQ40" s="313">
        <v>-28343</v>
      </c>
      <c r="AR40" s="314">
        <v>14.7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1249119</v>
      </c>
      <c r="AP41" s="312">
        <v>2711</v>
      </c>
      <c r="AQ41" s="313">
        <v>10736</v>
      </c>
      <c r="AR41" s="314">
        <v>-74.7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18488346</v>
      </c>
      <c r="AN51" s="334">
        <v>39340</v>
      </c>
      <c r="AO51" s="335">
        <v>-2.6</v>
      </c>
      <c r="AP51" s="336">
        <v>46457</v>
      </c>
      <c r="AQ51" s="337">
        <v>-3.4</v>
      </c>
      <c r="AR51" s="338">
        <v>0.8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12397904</v>
      </c>
      <c r="AN52" s="342">
        <v>26381</v>
      </c>
      <c r="AO52" s="343">
        <v>1.6</v>
      </c>
      <c r="AP52" s="344">
        <v>24020</v>
      </c>
      <c r="AQ52" s="345">
        <v>-4.5999999999999996</v>
      </c>
      <c r="AR52" s="346">
        <v>6.2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30974589</v>
      </c>
      <c r="AN53" s="334">
        <v>66050</v>
      </c>
      <c r="AO53" s="335">
        <v>67.900000000000006</v>
      </c>
      <c r="AP53" s="336">
        <v>51849</v>
      </c>
      <c r="AQ53" s="337">
        <v>11.6</v>
      </c>
      <c r="AR53" s="338">
        <v>56.3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17972958</v>
      </c>
      <c r="AN54" s="342">
        <v>38325</v>
      </c>
      <c r="AO54" s="343">
        <v>45.3</v>
      </c>
      <c r="AP54" s="344">
        <v>26326</v>
      </c>
      <c r="AQ54" s="345">
        <v>9.6</v>
      </c>
      <c r="AR54" s="346">
        <v>35.700000000000003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20771322</v>
      </c>
      <c r="AN55" s="334">
        <v>44491</v>
      </c>
      <c r="AO55" s="335">
        <v>-32.6</v>
      </c>
      <c r="AP55" s="336">
        <v>52191</v>
      </c>
      <c r="AQ55" s="337">
        <v>0.7</v>
      </c>
      <c r="AR55" s="338">
        <v>-33.299999999999997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12915597</v>
      </c>
      <c r="AN56" s="342">
        <v>27665</v>
      </c>
      <c r="AO56" s="343">
        <v>-27.8</v>
      </c>
      <c r="AP56" s="344">
        <v>26807</v>
      </c>
      <c r="AQ56" s="345">
        <v>1.8</v>
      </c>
      <c r="AR56" s="346">
        <v>-29.6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23664206</v>
      </c>
      <c r="AN57" s="334">
        <v>51075</v>
      </c>
      <c r="AO57" s="335">
        <v>14.8</v>
      </c>
      <c r="AP57" s="336">
        <v>48105</v>
      </c>
      <c r="AQ57" s="337">
        <v>-7.8</v>
      </c>
      <c r="AR57" s="338">
        <v>22.6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15088062</v>
      </c>
      <c r="AN58" s="342">
        <v>32565</v>
      </c>
      <c r="AO58" s="343">
        <v>17.7</v>
      </c>
      <c r="AP58" s="344">
        <v>24072</v>
      </c>
      <c r="AQ58" s="345">
        <v>-10.199999999999999</v>
      </c>
      <c r="AR58" s="346">
        <v>27.9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39940442</v>
      </c>
      <c r="AN59" s="334">
        <v>86698</v>
      </c>
      <c r="AO59" s="335">
        <v>69.7</v>
      </c>
      <c r="AP59" s="336">
        <v>47446</v>
      </c>
      <c r="AQ59" s="337">
        <v>-1.4</v>
      </c>
      <c r="AR59" s="338">
        <v>71.099999999999994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20966769</v>
      </c>
      <c r="AN60" s="342">
        <v>45512</v>
      </c>
      <c r="AO60" s="343">
        <v>39.799999999999997</v>
      </c>
      <c r="AP60" s="344">
        <v>24371</v>
      </c>
      <c r="AQ60" s="345">
        <v>1.2</v>
      </c>
      <c r="AR60" s="346">
        <v>38.6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26767781</v>
      </c>
      <c r="AN61" s="349">
        <v>57531</v>
      </c>
      <c r="AO61" s="350">
        <v>23.4</v>
      </c>
      <c r="AP61" s="351">
        <v>49210</v>
      </c>
      <c r="AQ61" s="352">
        <v>-0.1</v>
      </c>
      <c r="AR61" s="338">
        <v>23.5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15868258</v>
      </c>
      <c r="AN62" s="342">
        <v>34090</v>
      </c>
      <c r="AO62" s="343">
        <v>15.3</v>
      </c>
      <c r="AP62" s="344">
        <v>25119</v>
      </c>
      <c r="AQ62" s="345">
        <v>-0.4</v>
      </c>
      <c r="AR62" s="346">
        <v>15.7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4FurcdyCxfhVns0cKYHhVcI9gKpxJTl8zVuQeFUO+6ijqvkNEG1WBGhBQJFu5gWqOlvJZoTJ5D6PHLNf7h2V8g==" saltValue="6DxPM6SplmTdW3bkh7XVZ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4" zoomScale="80" zoomScaleNormal="80" zoomScaleSheetLayoutView="55" workbookViewId="0">
      <selection activeCell="CN103" sqref="CN103"/>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0" spans="125:125" ht="13.5" hidden="1" customHeight="1" x14ac:dyDescent="0.2"/>
    <row r="121" spans="125:125" ht="13.5" hidden="1" customHeight="1" x14ac:dyDescent="0.2">
      <c r="DU121" s="259"/>
    </row>
  </sheetData>
  <sheetProtection algorithmName="SHA-512" hashValue="+JprnEIl9LcObZKjwTVcv+OAu7NrezcrmalJs4YqATd/XhsMeXZ4B5SuSW/S0NOlszyAf7v+2hu9qOTpZkH/bQ==" saltValue="5bPJa8kT5aj04QWKHjzc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wRGspy0CxvaIDoEj+WmXCxd8G4BcNpFK9JuJtmnLLFrrN7IGI9T+vpL/zw+Iymp6mYrdfW+2cNVI7F3suSeNqA==" saltValue="pnFPx3CDnkIRN1qrmJRT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9"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20.21</v>
      </c>
      <c r="G47" s="12">
        <v>21.58</v>
      </c>
      <c r="H47" s="12">
        <v>20.82</v>
      </c>
      <c r="I47" s="12">
        <v>18.02</v>
      </c>
      <c r="J47" s="13">
        <v>18.05</v>
      </c>
    </row>
    <row r="48" spans="2:10" ht="57.75" customHeight="1" x14ac:dyDescent="0.2">
      <c r="B48" s="14"/>
      <c r="C48" s="1141" t="s">
        <v>4</v>
      </c>
      <c r="D48" s="1141"/>
      <c r="E48" s="1142"/>
      <c r="F48" s="15">
        <v>0.77</v>
      </c>
      <c r="G48" s="16">
        <v>3.56</v>
      </c>
      <c r="H48" s="16">
        <v>3.23</v>
      </c>
      <c r="I48" s="16">
        <v>4.7300000000000004</v>
      </c>
      <c r="J48" s="17">
        <v>4.18</v>
      </c>
    </row>
    <row r="49" spans="2:10" ht="57.75" customHeight="1" thickBot="1" x14ac:dyDescent="0.25">
      <c r="B49" s="18"/>
      <c r="C49" s="1143" t="s">
        <v>5</v>
      </c>
      <c r="D49" s="1143"/>
      <c r="E49" s="1144"/>
      <c r="F49" s="19" t="s">
        <v>570</v>
      </c>
      <c r="G49" s="20">
        <v>5.27</v>
      </c>
      <c r="H49" s="20">
        <v>0.71</v>
      </c>
      <c r="I49" s="20">
        <v>1.66</v>
      </c>
      <c r="J49" s="21">
        <v>0.12</v>
      </c>
    </row>
    <row r="50" spans="2:10" ht="13.2" x14ac:dyDescent="0.2"/>
  </sheetData>
  <sheetProtection algorithmName="SHA-512" hashValue="i57ywQOYM51bjpPnc9GWhlFVIlnxzCU60xOdb0GCOG8PApAkYc5xhG9ATdt6iN+fyJr1lyASO/mQ0xayWrk76g==" saltValue="43FGBfSNM09Dm7tDECbH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藤田　元樹</cp:lastModifiedBy>
  <cp:lastPrinted>2024-03-21T00:05:32Z</cp:lastPrinted>
  <dcterms:created xsi:type="dcterms:W3CDTF">2024-02-05T02:51:43Z</dcterms:created>
  <dcterms:modified xsi:type="dcterms:W3CDTF">2024-03-26T00:03:48Z</dcterms:modified>
  <cp:category/>
</cp:coreProperties>
</file>