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01経営企画担当\03 水道等統計及び事業年報に関すること\05_経営比較分析表\2020（R2）年度\03 HPで公表\"/>
    </mc:Choice>
  </mc:AlternateContent>
  <workbookProtection workbookAlgorithmName="SHA-512" workbookHashValue="1KzL2WcLUg8kFXbQr4hqqq0kVp/TWIMyz2xswoMf3/DdZRheJmAKoU+VRT4jRwBWhHkYVTwEOLRueSANMGdXNw==" workbookSaltValue="kq8FaVGp0pZdUYR6d2hy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<sst xmlns="http://schemas.openxmlformats.org/spreadsheetml/2006/main" count="231" uniqueCount="117">
  <si>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</si>
  <si>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</si>
  <si>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</si>
  <si>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</si>
  <si>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</si>
  <si>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</si>
  <si>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</si>
  <si>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</si>
  <si>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</si>
  <si>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</si>
  <si>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</si>
  <si>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</si>
  <si>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</si>
  <si>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</si>
  <si>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</si>
  <si>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</si>
  <si>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</si>
  <si>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</si>
  <si>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</si>
  <si>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</si>
  <si>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</si>
  <si>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</si>
  <si>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</si>
  <si>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</si>
  <si>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</si>
  <si>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</si>
  <si>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</si>
  <si>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</si>
  <si>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</si>
  <si>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</si>
  <si>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</si>
  <si>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</si>
  <si>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</si>
  <si>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</si>
  <si>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</si>
  <si>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</si>
  <si>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</si>
  <si>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</si>
  <si>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</si>
  <si>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</si>
  <si>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</si>
  <si>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</si>
  <si>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</si>
  <si>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</si>
  <si>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</si>
  <si>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</si>
  <si>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</si>
  <si>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</si>
  <si>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</si>
  <si>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</si>
  <si>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</si>
  <si>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</si>
  <si>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</si>
  <si>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</si>
  <si>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</si>
  <si>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</si>
  <si>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</si>
  <si>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</si>
  <si>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</si>
  <si>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</si>
  <si>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</si>
  <si>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</si>
  <si>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</si>
  <si>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</si>
  <si>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</si>
  <si>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</si>
  <si>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</si>
  <si>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</si>
  <si>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</si>
  <si>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</si>
  <si>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</si>
  <si>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</si>
  <si>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</si>
  <si>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</si>
  <si>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</si>
  <si>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</si>
  <si>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</si>
  <si>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</si>
  <si>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</si>
  <si>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</si>
  <si>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</si>
  <si>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</si>
  <si>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</si>
  <si>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</si>
  <si>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</si>
  <si>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</si>
  <si>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</si>
  <si>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</si>
  <si>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</si>
  <si>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</si>
  <si>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</si>
  <si>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</si>
  <si>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</si>
  <si>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</si>
  <si>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</si>
  <si>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</si>
  <si>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</si>
  <si>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</si>
  <si>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</si>
  <si>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</si>
  <si>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</si>
  <si>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</si>
  <si>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</si>
  <si>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</si>
  <si>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</si>
  <si>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</si>
  <si>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</si>
  <si>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</si>
  <si>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</si>
  <si>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</si>
  <si>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</si>
  <si>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</si>
  <si>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</si>
  <si>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</si>
  <si>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「①有形固定資産減価償却率」
　類似団体平均等と比べて低い水準にあります。これは2012年度（平成24年度）に地方公営企業法を適用した時点から資産の減価償却を開始したことに</t>
    </r>
    <r>
      <rPr>
        <sz val="9"/>
        <color theme="1"/>
        <rFont val="ＭＳ ゴシック"/>
        <family val="3"/>
        <charset val="128"/>
      </rPr>
      <t>よるものです。</t>
    </r>
    <r>
      <rPr>
        <sz val="9"/>
        <rFont val="ＭＳ ゴシック"/>
        <family val="3"/>
        <charset val="128"/>
      </rPr>
      <t>本市の公共下水道は1952年度（昭和27年度）に事業着手しているため，この数値以上に施設の老朽化は進んでいます。
「②管渠老朽化率」
　類似団体平均等と比べて低い水準にあります。これは本市の下水道管渠整備が1980年代後半以降に重点的に取り組んでいることから，現時点で耐用年数（50年）を経過した管渠が少ないことによるものです。
「③管渠改善率」
　現時点で更新対象の管渠が少ないことから，類似団体平均等と比べて低い水準にあります。今後は，管渠の老朽化が進行することから，限られた財源の中で</t>
    </r>
    <r>
      <rPr>
        <sz val="9"/>
        <color theme="1"/>
        <rFont val="ＭＳ ゴシック"/>
        <family val="3"/>
        <charset val="128"/>
      </rPr>
      <t>計画的・効率的な管渠の更新に</t>
    </r>
    <r>
      <rPr>
        <sz val="9"/>
        <rFont val="ＭＳ ゴシック"/>
        <family val="3"/>
        <charset val="128"/>
      </rPr>
      <t>取り組むこととしています。</t>
    </r>
    <rPh sb="344" eb="347">
      <t>コウリツテキ</t>
    </rPh>
    <rPh sb="348" eb="350">
      <t>カンキョ</t>
    </rPh>
    <rPh sb="351" eb="353">
      <t>コウシン</t>
    </rPh>
    <phoneticPr fontId="4"/>
  </si>
  <si>
    <t>「①経常収支比率，②累積欠損金比率，⑤経費回収率」
　①，⑤は100％を超え,②は0％と，事業経営に必要な費用は下水道使用料等の経常的な収益で賄えています。
「③流動比率」
　類似団体平均等と比べて低い水準にあり，将来の施設の更新・耐震化に必要な資金が十分に確保できていない状況です。
「④企業債残高対事業規模比率」
　企業債残高の減少によって前年度より減少しているものの，依然として類似団体平均等と比べて非常に高い水準にあります。新たな汚水整備については，引き続き，効率的・効果的な路線選定を行うとともに，事業費を段階的に縮小するなど新たな借入金の抑制に努めています。
　※数値訂正：（R1）1,284.01％⇒1,294.18％
「⑥汚水処理原価」
　企業債利息が減少したことや，継続した業務の効率化と経費の節減に取り組んだこと，また年間有収水量が増加したことにより，前年度より減少しています。
「⑦施設利用率」
　類似団体平均等と比べて高い水準にあり，引き続き，効率的な施設の運営に努めていきます。
「⑧水洗化率」
　類似団体平均等とほぼ同じ水準にあります。水洗化率の向上は下水道使用料収入の増加につながるものであることから，未接続の世帯に対する接続指導を強化しています。</t>
    <rPh sb="19" eb="21">
      <t>ケイヒ</t>
    </rPh>
    <rPh sb="21" eb="23">
      <t>カイシュウ</t>
    </rPh>
    <rPh sb="23" eb="24">
      <t>リツ</t>
    </rPh>
    <rPh sb="36" eb="37">
      <t>コ</t>
    </rPh>
    <rPh sb="162" eb="164">
      <t>キギョウ</t>
    </rPh>
    <rPh sb="164" eb="165">
      <t>サイ</t>
    </rPh>
    <rPh sb="165" eb="166">
      <t>ザン</t>
    </rPh>
    <rPh sb="166" eb="167">
      <t>タカ</t>
    </rPh>
    <rPh sb="168" eb="170">
      <t>ゲンショウ</t>
    </rPh>
    <rPh sb="331" eb="333">
      <t>キギョウ</t>
    </rPh>
    <rPh sb="333" eb="334">
      <t>サイ</t>
    </rPh>
    <rPh sb="334" eb="336">
      <t>リソク</t>
    </rPh>
    <rPh sb="337" eb="339">
      <t>ゲンショウ</t>
    </rPh>
    <rPh sb="345" eb="347">
      <t>ケイゾク</t>
    </rPh>
    <rPh sb="372" eb="374">
      <t>ネンカン</t>
    </rPh>
    <rPh sb="374" eb="376">
      <t>ユウシュウ</t>
    </rPh>
    <rPh sb="376" eb="378">
      <t>スイリョウ</t>
    </rPh>
    <rPh sb="379" eb="381">
      <t>ゾウカ</t>
    </rPh>
    <rPh sb="389" eb="392">
      <t>ゼンネンド</t>
    </rPh>
    <rPh sb="394" eb="396">
      <t>ゲンショウ</t>
    </rPh>
    <rPh sb="477" eb="478">
      <t>オナ</t>
    </rPh>
    <phoneticPr fontId="4"/>
  </si>
  <si>
    <t>　下水道事業を取り巻く経営環境は，汚水整備により処理区域は拡大するものの，1戸当たりの使用水量が減少傾向にあり，今後の下水道使用料収入の伸びは見込めない状況です。一方で，汚水整備や浸水対策，老朽化した施設の長寿命化・耐震化などに多額の事業費を要することから，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下水道は，市民生活や社会経済活動に欠くことの出来ないライフラインです。これからも，安心・安全かつ快適で衛生的な生活環境を確保するため，将来にわたって持続可能な事業経営を行い，市民に信頼される下水道事業を目指していきます。</t>
    <rPh sb="95" eb="98">
      <t>ロウキュウカ</t>
    </rPh>
    <rPh sb="114" eb="116">
      <t>タガク</t>
    </rPh>
    <rPh sb="117" eb="120">
      <t>ジギョウヒ</t>
    </rPh>
    <rPh sb="121" eb="122">
      <t>ヨウ</t>
    </rPh>
    <rPh sb="129" eb="131">
      <t>タイヘン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</si>
</sst>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0.16</c:v>
                </c:pt>
                <c:pt idx="2">
                  <c:v>0.05</c:v>
                </c:pt>
                <c:pt idx="3">
                  <c:v>0.02</c:v>
                </c:pt>
                <c:pt idx="4">
                  <c:v>0.09</c:v>
                </c:pt>
              </c:numCache>
            </c:numRef>
          </c:val>
          <c:extLst>
            <c:ext xmlns:c16="http://schemas.microsoft.com/office/drawing/2014/chart" uri="{C3380CC4-5D6E-409C-BE32-E72D297353CC}">
              <c16:uniqueId val="{00000000-DD37-4B62-AE53-7D961B5636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DD37-4B62-AE53-7D961B5636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85.89</c:v>
                </c:pt>
                <c:pt idx="1">
                  <c:v>84.54</c:v>
                </c:pt>
                <c:pt idx="2">
                  <c:v>87.18</c:v>
                </c:pt>
                <c:pt idx="3">
                  <c:v>89.46</c:v>
                </c:pt>
                <c:pt idx="4">
                  <c:v>89.99</c:v>
                </c:pt>
              </c:numCache>
            </c:numRef>
          </c:val>
          <c:extLst>
            <c:ext xmlns:c16="http://schemas.microsoft.com/office/drawing/2014/chart" uri="{C3380CC4-5D6E-409C-BE32-E72D297353CC}">
              <c16:uniqueId val="{00000000-6EC8-4FF0-8A22-03A8850FC6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6EC8-4FF0-8A22-03A8850FC6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93.21</c:v>
                </c:pt>
                <c:pt idx="1">
                  <c:v>93.56</c:v>
                </c:pt>
                <c:pt idx="2">
                  <c:v>93.91</c:v>
                </c:pt>
                <c:pt idx="3">
                  <c:v>94.3</c:v>
                </c:pt>
                <c:pt idx="4">
                  <c:v>94.82</c:v>
                </c:pt>
              </c:numCache>
            </c:numRef>
          </c:val>
          <c:extLst>
            <c:ext xmlns:c16="http://schemas.microsoft.com/office/drawing/2014/chart" uri="{C3380CC4-5D6E-409C-BE32-E72D297353CC}">
              <c16:uniqueId val="{00000000-BE70-4155-A972-4CE6215E95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BE70-4155-A972-4CE6215E95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118.58</c:v>
                </c:pt>
                <c:pt idx="1">
                  <c:v>117.74</c:v>
                </c:pt>
                <c:pt idx="2">
                  <c:v>117.3</c:v>
                </c:pt>
                <c:pt idx="3">
                  <c:v>116.53</c:v>
                </c:pt>
                <c:pt idx="4">
                  <c:v>118.42</c:v>
                </c:pt>
              </c:numCache>
            </c:numRef>
          </c:val>
          <c:extLst>
            <c:ext xmlns:c16="http://schemas.microsoft.com/office/drawing/2014/chart" uri="{C3380CC4-5D6E-409C-BE32-E72D297353CC}">
              <c16:uniqueId val="{00000000-B1FC-451B-AF21-194C72EC63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B1FC-451B-AF21-194C72EC63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13.69</c:v>
                </c:pt>
                <c:pt idx="1">
                  <c:v>15.97</c:v>
                </c:pt>
                <c:pt idx="2">
                  <c:v>18.45</c:v>
                </c:pt>
                <c:pt idx="3">
                  <c:v>20.59</c:v>
                </c:pt>
                <c:pt idx="4">
                  <c:v>22.93</c:v>
                </c:pt>
              </c:numCache>
            </c:numRef>
          </c:val>
          <c:extLst>
            <c:ext xmlns:c16="http://schemas.microsoft.com/office/drawing/2014/chart" uri="{C3380CC4-5D6E-409C-BE32-E72D297353CC}">
              <c16:uniqueId val="{00000000-E337-4152-B7FE-D77F4D77C1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E337-4152-B7FE-D77F4D77C1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1.95</c:v>
                </c:pt>
                <c:pt idx="1">
                  <c:v>2.27</c:v>
                </c:pt>
                <c:pt idx="2">
                  <c:v>2.59</c:v>
                </c:pt>
                <c:pt idx="3">
                  <c:v>3.1</c:v>
                </c:pt>
                <c:pt idx="4">
                  <c:v>4.25</c:v>
                </c:pt>
              </c:numCache>
            </c:numRef>
          </c:val>
          <c:extLst>
            <c:ext xmlns:c16="http://schemas.microsoft.com/office/drawing/2014/chart" uri="{C3380CC4-5D6E-409C-BE32-E72D297353CC}">
              <c16:uniqueId val="{00000000-E111-4013-BBC5-E7E4017EDD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E111-4013-BBC5-E7E4017EDD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7E-4A84-8ED9-100601B454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4D7E-4A84-8ED9-100601B454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31.58</c:v>
                </c:pt>
                <c:pt idx="1">
                  <c:v>33.85</c:v>
                </c:pt>
                <c:pt idx="2">
                  <c:v>36.53</c:v>
                </c:pt>
                <c:pt idx="3">
                  <c:v>40.74</c:v>
                </c:pt>
                <c:pt idx="4">
                  <c:v>40.619999999999997</c:v>
                </c:pt>
              </c:numCache>
            </c:numRef>
          </c:val>
          <c:extLst>
            <c:ext xmlns:c16="http://schemas.microsoft.com/office/drawing/2014/chart" uri="{C3380CC4-5D6E-409C-BE32-E72D297353CC}">
              <c16:uniqueId val="{00000000-DA93-437A-80CE-8A0C9AB9DA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DA93-437A-80CE-8A0C9AB9DA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1446.63</c:v>
                </c:pt>
                <c:pt idx="1">
                  <c:v>1397.7</c:v>
                </c:pt>
                <c:pt idx="2">
                  <c:v>1332.35</c:v>
                </c:pt>
                <c:pt idx="3">
                  <c:v>1284.01</c:v>
                </c:pt>
                <c:pt idx="4">
                  <c:v>1238.6600000000001</c:v>
                </c:pt>
              </c:numCache>
            </c:numRef>
          </c:val>
          <c:extLst>
            <c:ext xmlns:c16="http://schemas.microsoft.com/office/drawing/2014/chart" uri="{C3380CC4-5D6E-409C-BE32-E72D297353CC}">
              <c16:uniqueId val="{00000000-A261-4CEF-834D-548ECCB915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A261-4CEF-834D-548ECCB915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123.76</c:v>
                </c:pt>
                <c:pt idx="1">
                  <c:v>100</c:v>
                </c:pt>
                <c:pt idx="2">
                  <c:v>100</c:v>
                </c:pt>
                <c:pt idx="3">
                  <c:v>100</c:v>
                </c:pt>
                <c:pt idx="4">
                  <c:v>100</c:v>
                </c:pt>
              </c:numCache>
            </c:numRef>
          </c:val>
          <c:extLst>
            <c:ext xmlns:c16="http://schemas.microsoft.com/office/drawing/2014/chart" uri="{C3380CC4-5D6E-409C-BE32-E72D297353CC}">
              <c16:uniqueId val="{00000000-8769-431F-A8B6-213EA000C6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8769-431F-A8B6-213EA000C6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135.15</c:v>
                </c:pt>
                <c:pt idx="1">
                  <c:v>168.68</c:v>
                </c:pt>
                <c:pt idx="2">
                  <c:v>169.22</c:v>
                </c:pt>
                <c:pt idx="3">
                  <c:v>168.03</c:v>
                </c:pt>
                <c:pt idx="4">
                  <c:v>166.61</c:v>
                </c:pt>
              </c:numCache>
            </c:numRef>
          </c:val>
          <c:extLst>
            <c:ext xmlns:c16="http://schemas.microsoft.com/office/drawing/2014/chart" uri="{C3380CC4-5D6E-409C-BE32-E72D297353CC}">
              <c16:uniqueId val="{00000000-70E0-40CC-86D7-E063156E5C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70E0-40CC-86D7-E063156E5C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広島県　福山市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自治体職員 民間企業出身</v>
      </c>
      <c r="AE8" s="79"/>
      <c r="AF8" s="79"/>
      <c r="AG8" s="79"/>
      <c r="AH8" s="79"/>
      <c r="AI8" s="79"/>
      <c r="AJ8" s="79"/>
      <c r="AK8" s="3"/>
      <c r="AL8" s="75">
        <f>データ!S6</f>
        <v>466863</v>
      </c>
      <c r="AM8" s="75"/>
      <c r="AN8" s="75"/>
      <c r="AO8" s="75"/>
      <c r="AP8" s="75"/>
      <c r="AQ8" s="75"/>
      <c r="AR8" s="75"/>
      <c r="AS8" s="75"/>
      <c r="AT8" s="74">
        <f>データ!T6</f>
        <v>518.14</v>
      </c>
      <c r="AU8" s="74"/>
      <c r="AV8" s="74"/>
      <c r="AW8" s="74"/>
      <c r="AX8" s="74"/>
      <c r="AY8" s="74"/>
      <c r="AZ8" s="74"/>
      <c r="BA8" s="74"/>
      <c r="BB8" s="74">
        <f>データ!U6</f>
        <v>901.04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51.61</v>
      </c>
      <c r="J10" s="74"/>
      <c r="K10" s="74"/>
      <c r="L10" s="74"/>
      <c r="M10" s="74"/>
      <c r="N10" s="74"/>
      <c r="O10" s="74"/>
      <c r="P10" s="74">
        <f>データ!P6</f>
        <v>75.3</v>
      </c>
      <c r="Q10" s="74"/>
      <c r="R10" s="74"/>
      <c r="S10" s="74"/>
      <c r="T10" s="74"/>
      <c r="U10" s="74"/>
      <c r="V10" s="74"/>
      <c r="W10" s="74">
        <f>データ!Q6</f>
        <v>87.05</v>
      </c>
      <c r="X10" s="74"/>
      <c r="Y10" s="74"/>
      <c r="Z10" s="74"/>
      <c r="AA10" s="74"/>
      <c r="AB10" s="74"/>
      <c r="AC10" s="74"/>
      <c r="AD10" s="75">
        <f>データ!R6</f>
        <v>2926</v>
      </c>
      <c r="AE10" s="75"/>
      <c r="AF10" s="75"/>
      <c r="AG10" s="75"/>
      <c r="AH10" s="75"/>
      <c r="AI10" s="75"/>
      <c r="AJ10" s="75"/>
      <c r="AK10" s="2"/>
      <c r="AL10" s="75">
        <f>データ!V6</f>
        <v>350448</v>
      </c>
      <c r="AM10" s="75"/>
      <c r="AN10" s="75"/>
      <c r="AO10" s="75"/>
      <c r="AP10" s="75"/>
      <c r="AQ10" s="75"/>
      <c r="AR10" s="75"/>
      <c r="AS10" s="75"/>
      <c r="AT10" s="74">
        <f>データ!W6</f>
        <v>73.39</v>
      </c>
      <c r="AU10" s="74"/>
      <c r="AV10" s="74"/>
      <c r="AW10" s="74"/>
      <c r="AX10" s="74"/>
      <c r="AY10" s="74"/>
      <c r="AZ10" s="74"/>
      <c r="BA10" s="74"/>
      <c r="BB10" s="74">
        <f>データ!X6</f>
        <v>4775.1499999999996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3za1aKsrESgNVAkNrLpMYsRWOaFjKumoz8cxVLRpIpLhrWPtF/61SA9cA1zxEZ9awoZorNuweVYUIOPkxV4Gw==" saltValue="B6oTT7xb+gbpkDV4nx0f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342076</v>
      </c>
      <c r="D6" s="33">
        <f t="shared" si="3"/>
        <v>46</v>
      </c>
      <c r="E6" s="33">
        <f t="shared" si="3"/>
        <v>17</v>
      </c>
      <c r="F6" s="33">
        <f t="shared" si="3"/>
        <v>1</v>
      </c>
      <c r="G6" s="33">
        <f t="shared" si="3"/>
        <v>0</v>
      </c>
      <c r="H6" s="33" t="str">
        <f t="shared" si="3"/>
        <v>広島県　福山市</v>
      </c>
      <c r="I6" s="33" t="str">
        <f t="shared" si="3"/>
        <v>法適用</v>
      </c>
      <c r="J6" s="33" t="str">
        <f t="shared" si="3"/>
        <v>下水道事業</v>
      </c>
      <c r="K6" s="33" t="str">
        <f t="shared" si="3"/>
        <v>公共下水道</v>
      </c>
      <c r="L6" s="33" t="str">
        <f t="shared" si="3"/>
        <v>Ad</v>
      </c>
      <c r="M6" s="33" t="str">
        <f t="shared" si="3"/>
        <v>自治体職員 民間企業出身</v>
      </c>
      <c r="N6" s="34" t="str">
        <f t="shared" si="3"/>
        <v>-</v>
      </c>
      <c r="O6" s="34">
        <f t="shared" si="3"/>
        <v>51.61</v>
      </c>
      <c r="P6" s="34">
        <f t="shared" si="3"/>
        <v>75.3</v>
      </c>
      <c r="Q6" s="34">
        <f t="shared" si="3"/>
        <v>87.05</v>
      </c>
      <c r="R6" s="34">
        <f t="shared" si="3"/>
        <v>2926</v>
      </c>
      <c r="S6" s="34">
        <f t="shared" si="3"/>
        <v>466863</v>
      </c>
      <c r="T6" s="34">
        <f t="shared" si="3"/>
        <v>518.14</v>
      </c>
      <c r="U6" s="34">
        <f t="shared" si="3"/>
        <v>901.04</v>
      </c>
      <c r="V6" s="34">
        <f t="shared" si="3"/>
        <v>350448</v>
      </c>
      <c r="W6" s="34">
        <f t="shared" si="3"/>
        <v>73.39</v>
      </c>
      <c r="X6" s="34">
        <f t="shared" si="3"/>
        <v>4775.1499999999996</v>
      </c>
      <c r="Y6" s="35">
        <f>IF(Y7="",NA(),Y7)</f>
        <v>118.58</v>
      </c>
      <c r="Z6" s="35">
        <f t="shared" ref="Z6:AH6" si="4">IF(Z7="",NA(),Z7)</f>
        <v>117.74</v>
      </c>
      <c r="AA6" s="35">
        <f t="shared" si="4"/>
        <v>117.3</v>
      </c>
      <c r="AB6" s="35">
        <f t="shared" si="4"/>
        <v>116.53</v>
      </c>
      <c r="AC6" s="35">
        <f t="shared" si="4"/>
        <v>118.42</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31.58</v>
      </c>
      <c r="AV6" s="35">
        <f t="shared" ref="AV6:BD6" si="6">IF(AV7="",NA(),AV7)</f>
        <v>33.85</v>
      </c>
      <c r="AW6" s="35">
        <f t="shared" si="6"/>
        <v>36.53</v>
      </c>
      <c r="AX6" s="35">
        <f t="shared" si="6"/>
        <v>40.74</v>
      </c>
      <c r="AY6" s="35">
        <f t="shared" si="6"/>
        <v>40.619999999999997</v>
      </c>
      <c r="AZ6" s="35">
        <f t="shared" si="6"/>
        <v>49.96</v>
      </c>
      <c r="BA6" s="35">
        <f t="shared" si="6"/>
        <v>58.04</v>
      </c>
      <c r="BB6" s="35">
        <f t="shared" si="6"/>
        <v>62.12</v>
      </c>
      <c r="BC6" s="35">
        <f t="shared" si="6"/>
        <v>61.57</v>
      </c>
      <c r="BD6" s="35">
        <f t="shared" si="6"/>
        <v>60.82</v>
      </c>
      <c r="BE6" s="34" t="str">
        <f>IF(BE7="","",IF(BE7="-","【-】","【"&amp;SUBSTITUTE(TEXT(BE7,"#,##0.00"),"-","△")&amp;"】"))</f>
        <v>【67.52】</v>
      </c>
      <c r="BF6" s="35">
        <f>IF(BF7="",NA(),BF7)</f>
        <v>1446.63</v>
      </c>
      <c r="BG6" s="35">
        <f t="shared" ref="BG6:BO6" si="7">IF(BG7="",NA(),BG7)</f>
        <v>1397.7</v>
      </c>
      <c r="BH6" s="35">
        <f t="shared" si="7"/>
        <v>1332.35</v>
      </c>
      <c r="BI6" s="35">
        <f t="shared" si="7"/>
        <v>1284.01</v>
      </c>
      <c r="BJ6" s="35">
        <f t="shared" si="7"/>
        <v>1238.6600000000001</v>
      </c>
      <c r="BK6" s="35">
        <f t="shared" si="7"/>
        <v>970.35</v>
      </c>
      <c r="BL6" s="35">
        <f t="shared" si="7"/>
        <v>917.29</v>
      </c>
      <c r="BM6" s="35">
        <f t="shared" si="7"/>
        <v>875.53</v>
      </c>
      <c r="BN6" s="35">
        <f t="shared" si="7"/>
        <v>867.39</v>
      </c>
      <c r="BO6" s="35">
        <f t="shared" si="7"/>
        <v>920.83</v>
      </c>
      <c r="BP6" s="34" t="str">
        <f>IF(BP7="","",IF(BP7="-","【-】","【"&amp;SUBSTITUTE(TEXT(BP7,"#,##0.00"),"-","△")&amp;"】"))</f>
        <v>【705.21】</v>
      </c>
      <c r="BQ6" s="35">
        <f>IF(BQ7="",NA(),BQ7)</f>
        <v>123.76</v>
      </c>
      <c r="BR6" s="35">
        <f t="shared" ref="BR6:BZ6" si="8">IF(BR7="",NA(),BR7)</f>
        <v>100</v>
      </c>
      <c r="BS6" s="35">
        <f t="shared" si="8"/>
        <v>100</v>
      </c>
      <c r="BT6" s="35">
        <f t="shared" si="8"/>
        <v>100</v>
      </c>
      <c r="BU6" s="35">
        <f t="shared" si="8"/>
        <v>100</v>
      </c>
      <c r="BV6" s="35">
        <f t="shared" si="8"/>
        <v>99.26</v>
      </c>
      <c r="BW6" s="35">
        <f t="shared" si="8"/>
        <v>99.67</v>
      </c>
      <c r="BX6" s="35">
        <f t="shared" si="8"/>
        <v>99.83</v>
      </c>
      <c r="BY6" s="35">
        <f t="shared" si="8"/>
        <v>100.91</v>
      </c>
      <c r="BZ6" s="35">
        <f t="shared" si="8"/>
        <v>99.82</v>
      </c>
      <c r="CA6" s="34" t="str">
        <f>IF(CA7="","",IF(CA7="-","【-】","【"&amp;SUBSTITUTE(TEXT(CA7,"#,##0.00"),"-","△")&amp;"】"))</f>
        <v>【98.96】</v>
      </c>
      <c r="CB6" s="35">
        <f>IF(CB7="",NA(),CB7)</f>
        <v>135.15</v>
      </c>
      <c r="CC6" s="35">
        <f t="shared" ref="CC6:CK6" si="9">IF(CC7="",NA(),CC7)</f>
        <v>168.68</v>
      </c>
      <c r="CD6" s="35">
        <f t="shared" si="9"/>
        <v>169.22</v>
      </c>
      <c r="CE6" s="35">
        <f t="shared" si="9"/>
        <v>168.03</v>
      </c>
      <c r="CF6" s="35">
        <f t="shared" si="9"/>
        <v>166.61</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85.89</v>
      </c>
      <c r="CN6" s="35">
        <f t="shared" ref="CN6:CV6" si="10">IF(CN7="",NA(),CN7)</f>
        <v>84.54</v>
      </c>
      <c r="CO6" s="35">
        <f t="shared" si="10"/>
        <v>87.18</v>
      </c>
      <c r="CP6" s="35">
        <f t="shared" si="10"/>
        <v>89.46</v>
      </c>
      <c r="CQ6" s="35">
        <f t="shared" si="10"/>
        <v>89.99</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93.21</v>
      </c>
      <c r="CY6" s="35">
        <f t="shared" ref="CY6:DG6" si="11">IF(CY7="",NA(),CY7)</f>
        <v>93.56</v>
      </c>
      <c r="CZ6" s="35">
        <f t="shared" si="11"/>
        <v>93.91</v>
      </c>
      <c r="DA6" s="35">
        <f t="shared" si="11"/>
        <v>94.3</v>
      </c>
      <c r="DB6" s="35">
        <f t="shared" si="11"/>
        <v>94.82</v>
      </c>
      <c r="DC6" s="35">
        <f t="shared" si="11"/>
        <v>93.5</v>
      </c>
      <c r="DD6" s="35">
        <f t="shared" si="11"/>
        <v>93.86</v>
      </c>
      <c r="DE6" s="35">
        <f t="shared" si="11"/>
        <v>93.96</v>
      </c>
      <c r="DF6" s="35">
        <f t="shared" si="11"/>
        <v>94.06</v>
      </c>
      <c r="DG6" s="35">
        <f t="shared" si="11"/>
        <v>94.41</v>
      </c>
      <c r="DH6" s="34" t="str">
        <f>IF(DH7="","",IF(DH7="-","【-】","【"&amp;SUBSTITUTE(TEXT(DH7,"#,##0.00"),"-","△")&amp;"】"))</f>
        <v>【95.57】</v>
      </c>
      <c r="DI6" s="35">
        <f>IF(DI7="",NA(),DI7)</f>
        <v>13.69</v>
      </c>
      <c r="DJ6" s="35">
        <f t="shared" ref="DJ6:DR6" si="12">IF(DJ7="",NA(),DJ7)</f>
        <v>15.97</v>
      </c>
      <c r="DK6" s="35">
        <f t="shared" si="12"/>
        <v>18.45</v>
      </c>
      <c r="DL6" s="35">
        <f t="shared" si="12"/>
        <v>20.59</v>
      </c>
      <c r="DM6" s="35">
        <f t="shared" si="12"/>
        <v>22.93</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1.95</v>
      </c>
      <c r="DU6" s="35">
        <f t="shared" ref="DU6:EC6" si="13">IF(DU7="",NA(),DU7)</f>
        <v>2.27</v>
      </c>
      <c r="DV6" s="35">
        <f t="shared" si="13"/>
        <v>2.59</v>
      </c>
      <c r="DW6" s="35">
        <f t="shared" si="13"/>
        <v>3.1</v>
      </c>
      <c r="DX6" s="35">
        <f t="shared" si="13"/>
        <v>4.25</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0.01</v>
      </c>
      <c r="EF6" s="35">
        <f t="shared" ref="EF6:EN6" si="14">IF(EF7="",NA(),EF7)</f>
        <v>0.16</v>
      </c>
      <c r="EG6" s="35">
        <f t="shared" si="14"/>
        <v>0.05</v>
      </c>
      <c r="EH6" s="35">
        <f t="shared" si="14"/>
        <v>0.02</v>
      </c>
      <c r="EI6" s="35">
        <f t="shared" si="14"/>
        <v>0.09</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342076</v>
      </c>
      <c r="D7" s="37">
        <v>46</v>
      </c>
      <c r="E7" s="37">
        <v>17</v>
      </c>
      <c r="F7" s="37">
        <v>1</v>
      </c>
      <c r="G7" s="37">
        <v>0</v>
      </c>
      <c r="H7" s="37" t="s">
        <v>95</v>
      </c>
      <c r="I7" s="37" t="s">
        <v>96</v>
      </c>
      <c r="J7" s="37" t="s">
        <v>97</v>
      </c>
      <c r="K7" s="37" t="s">
        <v>98</v>
      </c>
      <c r="L7" s="37" t="s">
        <v>99</v>
      </c>
      <c r="M7" s="37" t="s">
        <v>100</v>
      </c>
      <c r="N7" s="38" t="s">
        <v>101</v>
      </c>
      <c r="O7" s="38">
        <v>51.61</v>
      </c>
      <c r="P7" s="38">
        <v>75.3</v>
      </c>
      <c r="Q7" s="38">
        <v>87.05</v>
      </c>
      <c r="R7" s="38">
        <v>2926</v>
      </c>
      <c r="S7" s="38">
        <v>466863</v>
      </c>
      <c r="T7" s="38">
        <v>518.14</v>
      </c>
      <c r="U7" s="38">
        <v>901.04</v>
      </c>
      <c r="V7" s="38">
        <v>350448</v>
      </c>
      <c r="W7" s="38">
        <v>73.39</v>
      </c>
      <c r="X7" s="38">
        <v>4775.1499999999996</v>
      </c>
      <c r="Y7" s="38">
        <v>118.58</v>
      </c>
      <c r="Z7" s="38">
        <v>117.74</v>
      </c>
      <c r="AA7" s="38">
        <v>117.3</v>
      </c>
      <c r="AB7" s="38">
        <v>116.53</v>
      </c>
      <c r="AC7" s="38">
        <v>118.42</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31.58</v>
      </c>
      <c r="AV7" s="38">
        <v>33.85</v>
      </c>
      <c r="AW7" s="38">
        <v>36.53</v>
      </c>
      <c r="AX7" s="38">
        <v>40.74</v>
      </c>
      <c r="AY7" s="38">
        <v>40.619999999999997</v>
      </c>
      <c r="AZ7" s="38">
        <v>49.96</v>
      </c>
      <c r="BA7" s="38">
        <v>58.04</v>
      </c>
      <c r="BB7" s="38">
        <v>62.12</v>
      </c>
      <c r="BC7" s="38">
        <v>61.57</v>
      </c>
      <c r="BD7" s="38">
        <v>60.82</v>
      </c>
      <c r="BE7" s="38">
        <v>67.52</v>
      </c>
      <c r="BF7" s="38">
        <v>1446.63</v>
      </c>
      <c r="BG7" s="38">
        <v>1397.7</v>
      </c>
      <c r="BH7" s="38">
        <v>1332.35</v>
      </c>
      <c r="BI7" s="38">
        <v>1284.01</v>
      </c>
      <c r="BJ7" s="38">
        <v>1238.6600000000001</v>
      </c>
      <c r="BK7" s="38">
        <v>970.35</v>
      </c>
      <c r="BL7" s="38">
        <v>917.29</v>
      </c>
      <c r="BM7" s="38">
        <v>875.53</v>
      </c>
      <c r="BN7" s="38">
        <v>867.39</v>
      </c>
      <c r="BO7" s="38">
        <v>920.83</v>
      </c>
      <c r="BP7" s="38">
        <v>705.21</v>
      </c>
      <c r="BQ7" s="38">
        <v>123.76</v>
      </c>
      <c r="BR7" s="38">
        <v>100</v>
      </c>
      <c r="BS7" s="38">
        <v>100</v>
      </c>
      <c r="BT7" s="38">
        <v>100</v>
      </c>
      <c r="BU7" s="38">
        <v>100</v>
      </c>
      <c r="BV7" s="38">
        <v>99.26</v>
      </c>
      <c r="BW7" s="38">
        <v>99.67</v>
      </c>
      <c r="BX7" s="38">
        <v>99.83</v>
      </c>
      <c r="BY7" s="38">
        <v>100.91</v>
      </c>
      <c r="BZ7" s="38">
        <v>99.82</v>
      </c>
      <c r="CA7" s="38">
        <v>98.96</v>
      </c>
      <c r="CB7" s="38">
        <v>135.15</v>
      </c>
      <c r="CC7" s="38">
        <v>168.68</v>
      </c>
      <c r="CD7" s="38">
        <v>169.22</v>
      </c>
      <c r="CE7" s="38">
        <v>168.03</v>
      </c>
      <c r="CF7" s="38">
        <v>166.61</v>
      </c>
      <c r="CG7" s="38">
        <v>159.53</v>
      </c>
      <c r="CH7" s="38">
        <v>159.6</v>
      </c>
      <c r="CI7" s="38">
        <v>158.94</v>
      </c>
      <c r="CJ7" s="38">
        <v>158.04</v>
      </c>
      <c r="CK7" s="38">
        <v>156.77000000000001</v>
      </c>
      <c r="CL7" s="38">
        <v>134.52000000000001</v>
      </c>
      <c r="CM7" s="38">
        <v>85.89</v>
      </c>
      <c r="CN7" s="38">
        <v>84.54</v>
      </c>
      <c r="CO7" s="38">
        <v>87.18</v>
      </c>
      <c r="CP7" s="38">
        <v>89.46</v>
      </c>
      <c r="CQ7" s="38">
        <v>89.99</v>
      </c>
      <c r="CR7" s="38">
        <v>67.040000000000006</v>
      </c>
      <c r="CS7" s="38">
        <v>66.34</v>
      </c>
      <c r="CT7" s="38">
        <v>67.069999999999993</v>
      </c>
      <c r="CU7" s="38">
        <v>66.78</v>
      </c>
      <c r="CV7" s="38">
        <v>67</v>
      </c>
      <c r="CW7" s="38">
        <v>59.57</v>
      </c>
      <c r="CX7" s="38">
        <v>93.21</v>
      </c>
      <c r="CY7" s="38">
        <v>93.56</v>
      </c>
      <c r="CZ7" s="38">
        <v>93.91</v>
      </c>
      <c r="DA7" s="38">
        <v>94.3</v>
      </c>
      <c r="DB7" s="38">
        <v>94.82</v>
      </c>
      <c r="DC7" s="38">
        <v>93.5</v>
      </c>
      <c r="DD7" s="38">
        <v>93.86</v>
      </c>
      <c r="DE7" s="38">
        <v>93.96</v>
      </c>
      <c r="DF7" s="38">
        <v>94.06</v>
      </c>
      <c r="DG7" s="38">
        <v>94.41</v>
      </c>
      <c r="DH7" s="38">
        <v>95.57</v>
      </c>
      <c r="DI7" s="38">
        <v>13.69</v>
      </c>
      <c r="DJ7" s="38">
        <v>15.97</v>
      </c>
      <c r="DK7" s="38">
        <v>18.45</v>
      </c>
      <c r="DL7" s="38">
        <v>20.59</v>
      </c>
      <c r="DM7" s="38">
        <v>22.93</v>
      </c>
      <c r="DN7" s="38">
        <v>28.81</v>
      </c>
      <c r="DO7" s="38">
        <v>31.19</v>
      </c>
      <c r="DP7" s="38">
        <v>33.090000000000003</v>
      </c>
      <c r="DQ7" s="38">
        <v>34.33</v>
      </c>
      <c r="DR7" s="38">
        <v>34.15</v>
      </c>
      <c r="DS7" s="38">
        <v>36.520000000000003</v>
      </c>
      <c r="DT7" s="38">
        <v>1.95</v>
      </c>
      <c r="DU7" s="38">
        <v>2.27</v>
      </c>
      <c r="DV7" s="38">
        <v>2.59</v>
      </c>
      <c r="DW7" s="38">
        <v>3.1</v>
      </c>
      <c r="DX7" s="38">
        <v>4.25</v>
      </c>
      <c r="DY7" s="38">
        <v>3.84</v>
      </c>
      <c r="DZ7" s="38">
        <v>4.3099999999999996</v>
      </c>
      <c r="EA7" s="38">
        <v>5.04</v>
      </c>
      <c r="EB7" s="38">
        <v>5.1100000000000003</v>
      </c>
      <c r="EC7" s="38">
        <v>5.18</v>
      </c>
      <c r="ED7" s="38">
        <v>5.72</v>
      </c>
      <c r="EE7" s="38">
        <v>0.01</v>
      </c>
      <c r="EF7" s="38">
        <v>0.16</v>
      </c>
      <c r="EG7" s="38">
        <v>0.05</v>
      </c>
      <c r="EH7" s="38">
        <v>0.02</v>
      </c>
      <c r="EI7" s="38">
        <v>0.09</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2022-01-21T09:14:19Z</cp:lastPrinted>
  <dcterms:created xsi:type="dcterms:W3CDTF">2021-12-03T07:17:23Z</dcterms:created>
  <dcterms:modified xsi:type="dcterms:W3CDTF">2022-02-22T01:20:47Z</dcterms:modified>
  <cp:category/>
</cp:coreProperties>
</file>