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l01\31020000\旧FileSVからの移行データ\財務経営課\01経営企画担当\03 水道等統計及び事業年報に関すること\05_経営比較分析表\2017（Ｈ29）年度\02 回答\"/>
    </mc:Choice>
  </mc:AlternateContent>
  <workbookProtection workbookAlgorithmName="SHA-512" workbookHashValue="DGgGrOWMmXk9b1M3k5j3W/TRgt6Ril6v3xN2jhh8xDjxRLY8eXznm0NWLJCoUCO7XbMpX1JCWdeSyeuAvTZfDw==" workbookSaltValue="kSRPOgi1HNkqRwKvUTdjP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<sst xmlns="http://schemas.openxmlformats.org/spreadsheetml/2006/main" count="235" uniqueCount="123">
  <si>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</si>
  <si>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</si>
  <si>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</si>
  <si>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</si>
  <si>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</si>
  <si>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</si>
  <si>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</si>
  <si>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</si>
  <si>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</si>
  <si>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</si>
  <si>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</si>
  <si>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</si>
  <si>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</si>
  <si>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</si>
  <si>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</si>
  <si>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</si>
  <si>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</si>
  <si>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</si>
  <si>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</si>
  <si>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</si>
  <si>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</si>
  <si>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</si>
  <si>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</si>
  <si>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</si>
  <si>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</si>
  <si>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</si>
  <si>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</si>
  <si>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</si>
  <si>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</si>
  <si>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</si>
  <si>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</si>
  <si>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</si>
  <si>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</si>
  <si>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</si>
  <si>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</si>
  <si>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</si>
  <si>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</si>
  <si>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</si>
  <si>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</si>
  <si>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</si>
  <si>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</si>
  <si>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</si>
  <si>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</si>
  <si>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</si>
  <si>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</si>
  <si>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</si>
  <si>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</si>
  <si>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</si>
  <si>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</si>
  <si>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</si>
  <si>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</si>
  <si>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</si>
  <si>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</si>
  <si>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</si>
  <si>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</si>
  <si>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</si>
  <si>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</si>
  <si>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</si>
  <si>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</si>
  <si>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</si>
  <si>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</si>
  <si>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</si>
  <si>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</si>
  <si>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</si>
  <si>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</si>
  <si>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</si>
  <si>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</si>
  <si>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</si>
  <si>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</si>
  <si>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</si>
  <si>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</si>
  <si>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</si>
  <si>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</si>
  <si>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</si>
  <si>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</si>
  <si>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</si>
  <si>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</si>
  <si>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</si>
  <si>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</si>
  <si>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</si>
  <si>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</si>
  <si>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</si>
  <si>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</si>
  <si>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</si>
  <si>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</si>
  <si>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</si>
  <si>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</si>
  <si>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</si>
  <si>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</si>
  <si>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</si>
  <si>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</si>
  <si>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</si>
  <si>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</si>
  <si>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</si>
  <si>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</si>
  <si>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</si>
  <si>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</si>
  <si>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</si>
  <si>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</si>
  <si>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</si>
  <si>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</si>
  <si>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</si>
  <si>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</si>
  <si>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</si>
  <si>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</si>
  <si>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</si>
  <si>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</si>
  <si>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</si>
  <si>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</si>
  <si>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</si>
  <si>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下水道事業</t>
  </si>
  <si>
    <t>公共下水道</t>
  </si>
  <si>
    <t>Ad</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</si>
  <si>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</si>
  <si>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</si>
  <si>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</si>
  <si>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</si>
  <si>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</si>
  <si>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</si>
  <si>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</si>
  <si>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を取り巻く経営環境は，汚水整備により処理区域は拡大するものの，1戸当たりの使用水量が減少傾向にあり，今後の下水道使用料収入の伸びは見込めない状況です。一方で，新たな汚水整備や老朽化した施設の長寿命化・耐震化に対する投資が増大するなど，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下水道は，市民生活や社会経済活動に欠くことの出来ないライフラインです。これからも，安心・安全かつ快適で衛生的な生活環境を確保するため，将来にわたって持続可能な事業経営を行い，市民に信頼される下水道事業を目指していきます。</t>
    <phoneticPr fontId="4"/>
  </si>
  <si>
    <r>
      <t>「①有形固定資産減価償却率」
　類似団体平均等と比べて低い水準にあります。これは2012年度（平成24年度）に地方公営企業法を適用した時点から資産の減価償却を開始したことによります。本市の公共下水道は1952年度（昭和27年度）に事業着手しているため，この数値以上に施設の老朽化は進んでいます。
「②管渠老朽化率」
　類似団体平均等と比べて低い水準にあります。これは本市の下水道管渠整備が1980年代後半以降に重点的に取り組んでいることから，現時点で耐用年数（50年）を経過した管渠が少ないことによるものです。
「③管渠改善率」
　現時点で更新対象の管渠が少ないことから，類似団体平均等と比べて低い水準にあります。本年度は</t>
    </r>
    <r>
      <rPr>
        <sz val="8.5"/>
        <rFont val="ＭＳ ゴシック"/>
        <family val="3"/>
        <charset val="128"/>
      </rPr>
      <t>前年度からの繰越工事が多かったため更新延長が長くなり，改善率は増加しました。</t>
    </r>
    <r>
      <rPr>
        <sz val="8.5"/>
        <color theme="1"/>
        <rFont val="ＭＳ ゴシック"/>
        <family val="3"/>
        <charset val="128"/>
      </rPr>
      <t>今後は，管渠の老朽化が進行することから，限られた財源の中で計画的に長寿命化に取り組むこととしています。</t>
    </r>
    <rPh sb="319" eb="321">
      <t>クリコシ</t>
    </rPh>
    <rPh sb="321" eb="323">
      <t>コウジ</t>
    </rPh>
    <rPh sb="324" eb="325">
      <t>タ</t>
    </rPh>
    <rPh sb="344" eb="346">
      <t>ゾウカ</t>
    </rPh>
    <phoneticPr fontId="4"/>
  </si>
  <si>
    <r>
      <t>「①経常収支比率，②累積欠損金比率」
　①は100％を超え,②は0％と，事業経営に必要な費用は下水道使用料等の経常的な収益で賄えています。
「③流動比率」
　前年度と比べて微増したものの，類似団体平均等と比べて低い水準にあり，将来の施設の更新・耐震化に必要な資金が十分に確保できていない状況です。
「④企業債残高対事業規模比率」
　</t>
    </r>
    <r>
      <rPr>
        <sz val="8.5"/>
        <rFont val="ＭＳ ゴシック"/>
        <family val="3"/>
        <charset val="128"/>
      </rPr>
      <t>企業債残高の減少によって</t>
    </r>
    <r>
      <rPr>
        <sz val="8.5"/>
        <color theme="1"/>
        <rFont val="ＭＳ ゴシック"/>
        <family val="3"/>
        <charset val="128"/>
      </rPr>
      <t>前年度より減少しているものの，依然として類似団体平均等と比べて非常に高い水準にあります。新たな汚水整備については，引き続き，効率的・効果的な路線選定を行うとともに，事業費を段階的に縮小するなど新たな借入金の抑制に努めています。
「</t>
    </r>
    <r>
      <rPr>
        <sz val="8.5"/>
        <rFont val="ＭＳ ゴシック"/>
        <family val="3"/>
        <charset val="128"/>
      </rPr>
      <t>⑤経費回収率，</t>
    </r>
    <r>
      <rPr>
        <sz val="8.5"/>
        <color theme="1"/>
        <rFont val="ＭＳ ゴシック"/>
        <family val="3"/>
        <charset val="128"/>
      </rPr>
      <t>⑥汚水処理原価」
　</t>
    </r>
    <r>
      <rPr>
        <sz val="8.5"/>
        <rFont val="ＭＳ ゴシック"/>
        <family val="3"/>
        <charset val="128"/>
      </rPr>
      <t>総務省繰出基準のうち，「分流式下水道等に要する経費」について，全国統一的な基準で汚水処理費の算定方法が見直しとなったことにより，⑤，⑥ともに前年度と比較して大きく変動しました。なお，見直し後の⑤は100％であり，下水道使用料で回収すべき全ての汚水処理費を賄えています。</t>
    </r>
    <r>
      <rPr>
        <sz val="8.5"/>
        <color theme="1"/>
        <rFont val="ＭＳ ゴシック"/>
        <family val="3"/>
        <charset val="128"/>
      </rPr>
      <t xml:space="preserve">
「⑦施設利用率」
　類似団体平均等と比べて高い水準にあり，引き続き，効率的な施設の運営に努めていきます。なお，2013年度（平成25年度）以前の数値は，県が所管する流域下水道の処理場で処理する水量も含めて算定していたことから100％を超えていましたが，2014年度（平成26年度）からは，単独公共下水道のみの処理水量により算定しています。
「⑧水洗化率」
　類似団体平均等を若干下回る水準にあります。水洗化率の向上は下水道使用料収入の増加につながるものであることから，未接続の世帯に対する接続指導を強化しています。</t>
    </r>
    <rPh sb="27" eb="28">
      <t>コ</t>
    </rPh>
    <rPh sb="168" eb="170">
      <t>キギョウ</t>
    </rPh>
    <rPh sb="170" eb="171">
      <t>サイ</t>
    </rPh>
    <rPh sb="171" eb="172">
      <t>ザン</t>
    </rPh>
    <rPh sb="172" eb="173">
      <t>タカ</t>
    </rPh>
    <rPh sb="174" eb="176">
      <t>ゲンショウ</t>
    </rPh>
    <rPh sb="313" eb="316">
      <t>ソウムショウ</t>
    </rPh>
    <rPh sb="316" eb="318">
      <t>クリダ</t>
    </rPh>
    <rPh sb="318" eb="320">
      <t>キジュン</t>
    </rPh>
    <rPh sb="348" eb="349">
      <t>テキ</t>
    </rPh>
    <rPh sb="391" eb="392">
      <t>ダイ</t>
    </rPh>
    <rPh sb="394" eb="396">
      <t>ヘンドウ</t>
    </rPh>
    <rPh sb="404" eb="406">
      <t>ミナオ</t>
    </rPh>
    <rPh sb="407" eb="408">
      <t>ゴ</t>
    </rPh>
    <rPh sb="419" eb="420">
      <t>シタ</t>
    </rPh>
    <rPh sb="422" eb="424">
      <t>シヨウ</t>
    </rPh>
    <rPh sb="426" eb="428">
      <t>カイシュウ</t>
    </rPh>
    <rPh sb="431" eb="432">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</si>
</sst>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0.14000000000000001</c:v>
                </c:pt>
                <c:pt idx="1">
                  <c:v>0.14000000000000001</c:v>
                </c:pt>
                <c:pt idx="2">
                  <c:v>0.05</c:v>
                </c:pt>
                <c:pt idx="3">
                  <c:v>0.01</c:v>
                </c:pt>
                <c:pt idx="4">
                  <c:v>0.16</c:v>
                </c:pt>
              </c:numCache>
            </c:numRef>
          </c:val>
          <c:extLst>
            <c:ext xmlns:c16="http://schemas.microsoft.com/office/drawing/2014/chart" uri="{C3380CC4-5D6E-409C-BE32-E72D297353CC}">
              <c16:uniqueId val="{00000000-E66E-4472-85DA-30D1B6EB7C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c:ext xmlns:c16="http://schemas.microsoft.com/office/drawing/2014/chart" uri="{C3380CC4-5D6E-409C-BE32-E72D297353CC}">
              <c16:uniqueId val="{00000001-E66E-4472-85DA-30D1B6EB7C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158.88</c:v>
                </c:pt>
                <c:pt idx="1">
                  <c:v>80.22</c:v>
                </c:pt>
                <c:pt idx="2">
                  <c:v>84.08</c:v>
                </c:pt>
                <c:pt idx="3">
                  <c:v>85.89</c:v>
                </c:pt>
                <c:pt idx="4">
                  <c:v>84.54</c:v>
                </c:pt>
              </c:numCache>
            </c:numRef>
          </c:val>
          <c:extLst>
            <c:ext xmlns:c16="http://schemas.microsoft.com/office/drawing/2014/chart" uri="{C3380CC4-5D6E-409C-BE32-E72D297353CC}">
              <c16:uniqueId val="{00000000-5F38-4026-BF46-B5F95A533B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c:ext xmlns:c16="http://schemas.microsoft.com/office/drawing/2014/chart" uri="{C3380CC4-5D6E-409C-BE32-E72D297353CC}">
              <c16:uniqueId val="{00000001-5F38-4026-BF46-B5F95A533B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91.75</c:v>
                </c:pt>
                <c:pt idx="1">
                  <c:v>92.16</c:v>
                </c:pt>
                <c:pt idx="2">
                  <c:v>92.72</c:v>
                </c:pt>
                <c:pt idx="3">
                  <c:v>93.21</c:v>
                </c:pt>
                <c:pt idx="4">
                  <c:v>93.56</c:v>
                </c:pt>
              </c:numCache>
            </c:numRef>
          </c:val>
          <c:extLst>
            <c:ext xmlns:c16="http://schemas.microsoft.com/office/drawing/2014/chart" uri="{C3380CC4-5D6E-409C-BE32-E72D297353CC}">
              <c16:uniqueId val="{00000000-05DF-4565-875B-577B26C7FC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c:ext xmlns:c16="http://schemas.microsoft.com/office/drawing/2014/chart" uri="{C3380CC4-5D6E-409C-BE32-E72D297353CC}">
              <c16:uniqueId val="{00000001-05DF-4565-875B-577B26C7FC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100.07</c:v>
                </c:pt>
                <c:pt idx="1">
                  <c:v>113.28</c:v>
                </c:pt>
                <c:pt idx="2">
                  <c:v>115.43</c:v>
                </c:pt>
                <c:pt idx="3">
                  <c:v>118.58</c:v>
                </c:pt>
                <c:pt idx="4">
                  <c:v>117.74</c:v>
                </c:pt>
              </c:numCache>
            </c:numRef>
          </c:val>
          <c:extLst>
            <c:ext xmlns:c16="http://schemas.microsoft.com/office/drawing/2014/chart" uri="{C3380CC4-5D6E-409C-BE32-E72D297353CC}">
              <c16:uniqueId val="{00000000-EEE8-478A-AE5F-915AE241E6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c:ext xmlns:c16="http://schemas.microsoft.com/office/drawing/2014/chart" uri="{C3380CC4-5D6E-409C-BE32-E72D297353CC}">
              <c16:uniqueId val="{00000001-EEE8-478A-AE5F-915AE241E6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4.07</c:v>
                </c:pt>
                <c:pt idx="1">
                  <c:v>8.43</c:v>
                </c:pt>
                <c:pt idx="2">
                  <c:v>11.12</c:v>
                </c:pt>
                <c:pt idx="3">
                  <c:v>13.69</c:v>
                </c:pt>
                <c:pt idx="4">
                  <c:v>15.97</c:v>
                </c:pt>
              </c:numCache>
            </c:numRef>
          </c:val>
          <c:extLst>
            <c:ext xmlns:c16="http://schemas.microsoft.com/office/drawing/2014/chart" uri="{C3380CC4-5D6E-409C-BE32-E72D297353CC}">
              <c16:uniqueId val="{00000000-71EC-481E-AED7-5058C06D49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c:ext xmlns:c16="http://schemas.microsoft.com/office/drawing/2014/chart" uri="{C3380CC4-5D6E-409C-BE32-E72D297353CC}">
              <c16:uniqueId val="{00000001-71EC-481E-AED7-5058C06D49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1.47</c:v>
                </c:pt>
                <c:pt idx="1">
                  <c:v>1.64</c:v>
                </c:pt>
                <c:pt idx="2">
                  <c:v>1.85</c:v>
                </c:pt>
                <c:pt idx="3">
                  <c:v>1.95</c:v>
                </c:pt>
                <c:pt idx="4">
                  <c:v>2.27</c:v>
                </c:pt>
              </c:numCache>
            </c:numRef>
          </c:val>
          <c:extLst>
            <c:ext xmlns:c16="http://schemas.microsoft.com/office/drawing/2014/chart" uri="{C3380CC4-5D6E-409C-BE32-E72D297353CC}">
              <c16:uniqueId val="{00000000-8E3D-4868-8F87-B67205A96F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c:ext xmlns:c16="http://schemas.microsoft.com/office/drawing/2014/chart" uri="{C3380CC4-5D6E-409C-BE32-E72D297353CC}">
              <c16:uniqueId val="{00000001-8E3D-4868-8F87-B67205A96F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C-446E-95FB-1BDD3A48E3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c:ext xmlns:c16="http://schemas.microsoft.com/office/drawing/2014/chart" uri="{C3380CC4-5D6E-409C-BE32-E72D297353CC}">
              <c16:uniqueId val="{00000001-575C-446E-95FB-1BDD3A48E3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112.71</c:v>
                </c:pt>
                <c:pt idx="1">
                  <c:v>20.190000000000001</c:v>
                </c:pt>
                <c:pt idx="2">
                  <c:v>30.86</c:v>
                </c:pt>
                <c:pt idx="3">
                  <c:v>31.58</c:v>
                </c:pt>
                <c:pt idx="4">
                  <c:v>33.85</c:v>
                </c:pt>
              </c:numCache>
            </c:numRef>
          </c:val>
          <c:extLst>
            <c:ext xmlns:c16="http://schemas.microsoft.com/office/drawing/2014/chart" uri="{C3380CC4-5D6E-409C-BE32-E72D297353CC}">
              <c16:uniqueId val="{00000000-E911-4360-8E1A-19C06C7A56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c:ext xmlns:c16="http://schemas.microsoft.com/office/drawing/2014/chart" uri="{C3380CC4-5D6E-409C-BE32-E72D297353CC}">
              <c16:uniqueId val="{00000001-E911-4360-8E1A-19C06C7A56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1846.3</c:v>
                </c:pt>
                <c:pt idx="1">
                  <c:v>1828.32</c:v>
                </c:pt>
                <c:pt idx="2">
                  <c:v>1554.28</c:v>
                </c:pt>
                <c:pt idx="3">
                  <c:v>1446.63</c:v>
                </c:pt>
                <c:pt idx="4">
                  <c:v>1397.7</c:v>
                </c:pt>
              </c:numCache>
            </c:numRef>
          </c:val>
          <c:extLst>
            <c:ext xmlns:c16="http://schemas.microsoft.com/office/drawing/2014/chart" uri="{C3380CC4-5D6E-409C-BE32-E72D297353CC}">
              <c16:uniqueId val="{00000000-661E-45C4-9C10-81346C96A4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c:ext xmlns:c16="http://schemas.microsoft.com/office/drawing/2014/chart" uri="{C3380CC4-5D6E-409C-BE32-E72D297353CC}">
              <c16:uniqueId val="{00000001-661E-45C4-9C10-81346C96A4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99.03</c:v>
                </c:pt>
                <c:pt idx="1">
                  <c:v>102.51</c:v>
                </c:pt>
                <c:pt idx="2">
                  <c:v>114.44</c:v>
                </c:pt>
                <c:pt idx="3">
                  <c:v>123.76</c:v>
                </c:pt>
                <c:pt idx="4">
                  <c:v>100</c:v>
                </c:pt>
              </c:numCache>
            </c:numRef>
          </c:val>
          <c:extLst>
            <c:ext xmlns:c16="http://schemas.microsoft.com/office/drawing/2014/chart" uri="{C3380CC4-5D6E-409C-BE32-E72D297353CC}">
              <c16:uniqueId val="{00000000-D519-4D2F-9D86-10E4BED02A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c:ext xmlns:c16="http://schemas.microsoft.com/office/drawing/2014/chart" uri="{C3380CC4-5D6E-409C-BE32-E72D297353CC}">
              <c16:uniqueId val="{00000001-D519-4D2F-9D86-10E4BED02A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146.08000000000001</c:v>
                </c:pt>
                <c:pt idx="1">
                  <c:v>139.84</c:v>
                </c:pt>
                <c:pt idx="2">
                  <c:v>142.47999999999999</c:v>
                </c:pt>
                <c:pt idx="3">
                  <c:v>135.15</c:v>
                </c:pt>
                <c:pt idx="4">
                  <c:v>168.68</c:v>
                </c:pt>
              </c:numCache>
            </c:numRef>
          </c:val>
          <c:extLst>
            <c:ext xmlns:c16="http://schemas.microsoft.com/office/drawing/2014/chart" uri="{C3380CC4-5D6E-409C-BE32-E72D297353CC}">
              <c16:uniqueId val="{00000000-ACB1-4FB8-A612-2F0363B1BB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c:ext xmlns:c16="http://schemas.microsoft.com/office/drawing/2014/chart" uri="{C3380CC4-5D6E-409C-BE32-E72D297353CC}">
              <c16:uniqueId val="{00000001-ACB1-4FB8-A612-2F0363B1BB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広島県　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 民間企業出身</v>
      </c>
      <c r="AE8" s="49"/>
      <c r="AF8" s="49"/>
      <c r="AG8" s="49"/>
      <c r="AH8" s="49"/>
      <c r="AI8" s="49"/>
      <c r="AJ8" s="49"/>
      <c r="AK8" s="3"/>
      <c r="AL8" s="50">
        <f>データ!S6</f>
        <v>470786</v>
      </c>
      <c r="AM8" s="50"/>
      <c r="AN8" s="50"/>
      <c r="AO8" s="50"/>
      <c r="AP8" s="50"/>
      <c r="AQ8" s="50"/>
      <c r="AR8" s="50"/>
      <c r="AS8" s="50"/>
      <c r="AT8" s="45">
        <f>データ!T6</f>
        <v>518.14</v>
      </c>
      <c r="AU8" s="45"/>
      <c r="AV8" s="45"/>
      <c r="AW8" s="45"/>
      <c r="AX8" s="45"/>
      <c r="AY8" s="45"/>
      <c r="AZ8" s="45"/>
      <c r="BA8" s="45"/>
      <c r="BB8" s="45">
        <f>データ!U6</f>
        <v>908.61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47.13</v>
      </c>
      <c r="J10" s="45"/>
      <c r="K10" s="45"/>
      <c r="L10" s="45"/>
      <c r="M10" s="45"/>
      <c r="N10" s="45"/>
      <c r="O10" s="45"/>
      <c r="P10" s="45">
        <f>データ!P6</f>
        <v>72.64</v>
      </c>
      <c r="Q10" s="45"/>
      <c r="R10" s="45"/>
      <c r="S10" s="45"/>
      <c r="T10" s="45"/>
      <c r="U10" s="45"/>
      <c r="V10" s="45"/>
      <c r="W10" s="45">
        <f>データ!Q6</f>
        <v>85.56</v>
      </c>
      <c r="X10" s="45"/>
      <c r="Y10" s="45"/>
      <c r="Z10" s="45"/>
      <c r="AA10" s="45"/>
      <c r="AB10" s="45"/>
      <c r="AC10" s="45"/>
      <c r="AD10" s="50">
        <f>データ!R6</f>
        <v>2872</v>
      </c>
      <c r="AE10" s="50"/>
      <c r="AF10" s="50"/>
      <c r="AG10" s="50"/>
      <c r="AH10" s="50"/>
      <c r="AI10" s="50"/>
      <c r="AJ10" s="50"/>
      <c r="AK10" s="2"/>
      <c r="AL10" s="50">
        <f>データ!V6</f>
        <v>340672</v>
      </c>
      <c r="AM10" s="50"/>
      <c r="AN10" s="50"/>
      <c r="AO10" s="50"/>
      <c r="AP10" s="50"/>
      <c r="AQ10" s="50"/>
      <c r="AR10" s="50"/>
      <c r="AS10" s="50"/>
      <c r="AT10" s="45">
        <f>データ!W6</f>
        <v>72.11</v>
      </c>
      <c r="AU10" s="45"/>
      <c r="AV10" s="45"/>
      <c r="AW10" s="45"/>
      <c r="AX10" s="45"/>
      <c r="AY10" s="45"/>
      <c r="AZ10" s="45"/>
      <c r="BA10" s="45"/>
      <c r="BB10" s="45">
        <f>データ!X6</f>
        <v>4724.34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iFrqdadmTKjnf9HHR/tGIRvtn1YNWAH+Z83jKROEnhuOj3Z7WpQsG2zEmDYrX8Jq1fTuMLnB12PDOQ60iKV8w==" saltValue="hHB0445Y0tld+Yi4yrEV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342076</v>
      </c>
      <c r="D6" s="33">
        <f t="shared" si="3"/>
        <v>46</v>
      </c>
      <c r="E6" s="33">
        <f t="shared" si="3"/>
        <v>17</v>
      </c>
      <c r="F6" s="33">
        <f t="shared" si="3"/>
        <v>1</v>
      </c>
      <c r="G6" s="33">
        <f t="shared" si="3"/>
        <v>0</v>
      </c>
      <c r="H6" s="33" t="str">
        <f t="shared" si="3"/>
        <v>広島県　福山市</v>
      </c>
      <c r="I6" s="33" t="str">
        <f t="shared" si="3"/>
        <v>法適用</v>
      </c>
      <c r="J6" s="33" t="str">
        <f t="shared" si="3"/>
        <v>下水道事業</v>
      </c>
      <c r="K6" s="33" t="str">
        <f t="shared" si="3"/>
        <v>公共下水道</v>
      </c>
      <c r="L6" s="33" t="str">
        <f t="shared" si="3"/>
        <v>Ad</v>
      </c>
      <c r="M6" s="33" t="str">
        <f t="shared" si="3"/>
        <v>自治体職員 民間企業出身</v>
      </c>
      <c r="N6" s="34" t="str">
        <f t="shared" si="3"/>
        <v>-</v>
      </c>
      <c r="O6" s="34">
        <f t="shared" si="3"/>
        <v>47.13</v>
      </c>
      <c r="P6" s="34">
        <f t="shared" si="3"/>
        <v>72.64</v>
      </c>
      <c r="Q6" s="34">
        <f t="shared" si="3"/>
        <v>85.56</v>
      </c>
      <c r="R6" s="34">
        <f t="shared" si="3"/>
        <v>2872</v>
      </c>
      <c r="S6" s="34">
        <f t="shared" si="3"/>
        <v>470786</v>
      </c>
      <c r="T6" s="34">
        <f t="shared" si="3"/>
        <v>518.14</v>
      </c>
      <c r="U6" s="34">
        <f t="shared" si="3"/>
        <v>908.61</v>
      </c>
      <c r="V6" s="34">
        <f t="shared" si="3"/>
        <v>340672</v>
      </c>
      <c r="W6" s="34">
        <f t="shared" si="3"/>
        <v>72.11</v>
      </c>
      <c r="X6" s="34">
        <f t="shared" si="3"/>
        <v>4724.34</v>
      </c>
      <c r="Y6" s="35">
        <f>IF(Y7="",NA(),Y7)</f>
        <v>100.07</v>
      </c>
      <c r="Z6" s="35">
        <f t="shared" ref="Z6:AH6" si="4">IF(Z7="",NA(),Z7)</f>
        <v>113.28</v>
      </c>
      <c r="AA6" s="35">
        <f t="shared" si="4"/>
        <v>115.43</v>
      </c>
      <c r="AB6" s="35">
        <f t="shared" si="4"/>
        <v>118.58</v>
      </c>
      <c r="AC6" s="35">
        <f t="shared" si="4"/>
        <v>117.74</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112.71</v>
      </c>
      <c r="AV6" s="35">
        <f t="shared" ref="AV6:BD6" si="6">IF(AV7="",NA(),AV7)</f>
        <v>20.190000000000001</v>
      </c>
      <c r="AW6" s="35">
        <f t="shared" si="6"/>
        <v>30.86</v>
      </c>
      <c r="AX6" s="35">
        <f t="shared" si="6"/>
        <v>31.58</v>
      </c>
      <c r="AY6" s="35">
        <f t="shared" si="6"/>
        <v>33.85</v>
      </c>
      <c r="AZ6" s="35">
        <f t="shared" si="6"/>
        <v>179.3</v>
      </c>
      <c r="BA6" s="35">
        <f t="shared" si="6"/>
        <v>45.99</v>
      </c>
      <c r="BB6" s="35">
        <f t="shared" si="6"/>
        <v>47.32</v>
      </c>
      <c r="BC6" s="35">
        <f t="shared" si="6"/>
        <v>49.96</v>
      </c>
      <c r="BD6" s="35">
        <f t="shared" si="6"/>
        <v>58.04</v>
      </c>
      <c r="BE6" s="34" t="str">
        <f>IF(BE7="","",IF(BE7="-","【-】","【"&amp;SUBSTITUTE(TEXT(BE7,"#,##0.00"),"-","△")&amp;"】"))</f>
        <v>【66.41】</v>
      </c>
      <c r="BF6" s="35">
        <f>IF(BF7="",NA(),BF7)</f>
        <v>1846.3</v>
      </c>
      <c r="BG6" s="35">
        <f t="shared" ref="BG6:BO6" si="7">IF(BG7="",NA(),BG7)</f>
        <v>1828.32</v>
      </c>
      <c r="BH6" s="35">
        <f t="shared" si="7"/>
        <v>1554.28</v>
      </c>
      <c r="BI6" s="35">
        <f t="shared" si="7"/>
        <v>1446.63</v>
      </c>
      <c r="BJ6" s="35">
        <f t="shared" si="7"/>
        <v>1397.7</v>
      </c>
      <c r="BK6" s="35">
        <f t="shared" si="7"/>
        <v>924.44</v>
      </c>
      <c r="BL6" s="35">
        <f t="shared" si="7"/>
        <v>963.16</v>
      </c>
      <c r="BM6" s="35">
        <f t="shared" si="7"/>
        <v>1017.47</v>
      </c>
      <c r="BN6" s="35">
        <f t="shared" si="7"/>
        <v>970.35</v>
      </c>
      <c r="BO6" s="35">
        <f t="shared" si="7"/>
        <v>917.29</v>
      </c>
      <c r="BP6" s="34" t="str">
        <f>IF(BP7="","",IF(BP7="-","【-】","【"&amp;SUBSTITUTE(TEXT(BP7,"#,##0.00"),"-","△")&amp;"】"))</f>
        <v>【707.33】</v>
      </c>
      <c r="BQ6" s="35">
        <f>IF(BQ7="",NA(),BQ7)</f>
        <v>99.03</v>
      </c>
      <c r="BR6" s="35">
        <f t="shared" ref="BR6:BZ6" si="8">IF(BR7="",NA(),BR7)</f>
        <v>102.51</v>
      </c>
      <c r="BS6" s="35">
        <f t="shared" si="8"/>
        <v>114.44</v>
      </c>
      <c r="BT6" s="35">
        <f t="shared" si="8"/>
        <v>123.76</v>
      </c>
      <c r="BU6" s="35">
        <f t="shared" si="8"/>
        <v>100</v>
      </c>
      <c r="BV6" s="35">
        <f t="shared" si="8"/>
        <v>90.24</v>
      </c>
      <c r="BW6" s="35">
        <f t="shared" si="8"/>
        <v>94.82</v>
      </c>
      <c r="BX6" s="35">
        <f t="shared" si="8"/>
        <v>96.37</v>
      </c>
      <c r="BY6" s="35">
        <f t="shared" si="8"/>
        <v>99.26</v>
      </c>
      <c r="BZ6" s="35">
        <f t="shared" si="8"/>
        <v>99.67</v>
      </c>
      <c r="CA6" s="34" t="str">
        <f>IF(CA7="","",IF(CA7="-","【-】","【"&amp;SUBSTITUTE(TEXT(CA7,"#,##0.00"),"-","△")&amp;"】"))</f>
        <v>【101.26】</v>
      </c>
      <c r="CB6" s="35">
        <f>IF(CB7="",NA(),CB7)</f>
        <v>146.08000000000001</v>
      </c>
      <c r="CC6" s="35">
        <f t="shared" ref="CC6:CK6" si="9">IF(CC7="",NA(),CC7)</f>
        <v>139.84</v>
      </c>
      <c r="CD6" s="35">
        <f t="shared" si="9"/>
        <v>142.47999999999999</v>
      </c>
      <c r="CE6" s="35">
        <f t="shared" si="9"/>
        <v>135.15</v>
      </c>
      <c r="CF6" s="35">
        <f t="shared" si="9"/>
        <v>168.68</v>
      </c>
      <c r="CG6" s="35">
        <f t="shared" si="9"/>
        <v>170.22</v>
      </c>
      <c r="CH6" s="35">
        <f t="shared" si="9"/>
        <v>162.88</v>
      </c>
      <c r="CI6" s="35">
        <f t="shared" si="9"/>
        <v>162.65</v>
      </c>
      <c r="CJ6" s="35">
        <f t="shared" si="9"/>
        <v>159.53</v>
      </c>
      <c r="CK6" s="35">
        <f t="shared" si="9"/>
        <v>159.6</v>
      </c>
      <c r="CL6" s="34" t="str">
        <f>IF(CL7="","",IF(CL7="-","【-】","【"&amp;SUBSTITUTE(TEXT(CL7,"#,##0.00"),"-","△")&amp;"】"))</f>
        <v>【136.39】</v>
      </c>
      <c r="CM6" s="35">
        <f>IF(CM7="",NA(),CM7)</f>
        <v>158.88</v>
      </c>
      <c r="CN6" s="35">
        <f t="shared" ref="CN6:CV6" si="10">IF(CN7="",NA(),CN7)</f>
        <v>80.22</v>
      </c>
      <c r="CO6" s="35">
        <f t="shared" si="10"/>
        <v>84.08</v>
      </c>
      <c r="CP6" s="35">
        <f t="shared" si="10"/>
        <v>85.89</v>
      </c>
      <c r="CQ6" s="35">
        <f t="shared" si="10"/>
        <v>84.54</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91.75</v>
      </c>
      <c r="CY6" s="35">
        <f t="shared" ref="CY6:DG6" si="11">IF(CY7="",NA(),CY7)</f>
        <v>92.16</v>
      </c>
      <c r="CZ6" s="35">
        <f t="shared" si="11"/>
        <v>92.72</v>
      </c>
      <c r="DA6" s="35">
        <f t="shared" si="11"/>
        <v>93.21</v>
      </c>
      <c r="DB6" s="35">
        <f t="shared" si="11"/>
        <v>93.56</v>
      </c>
      <c r="DC6" s="35">
        <f t="shared" si="11"/>
        <v>93.01</v>
      </c>
      <c r="DD6" s="35">
        <f t="shared" si="11"/>
        <v>93.12</v>
      </c>
      <c r="DE6" s="35">
        <f t="shared" si="11"/>
        <v>93.38</v>
      </c>
      <c r="DF6" s="35">
        <f t="shared" si="11"/>
        <v>93.5</v>
      </c>
      <c r="DG6" s="35">
        <f t="shared" si="11"/>
        <v>93.86</v>
      </c>
      <c r="DH6" s="34" t="str">
        <f>IF(DH7="","",IF(DH7="-","【-】","【"&amp;SUBSTITUTE(TEXT(DH7,"#,##0.00"),"-","△")&amp;"】"))</f>
        <v>【95.06】</v>
      </c>
      <c r="DI6" s="35">
        <f>IF(DI7="",NA(),DI7)</f>
        <v>4.07</v>
      </c>
      <c r="DJ6" s="35">
        <f t="shared" ref="DJ6:DR6" si="12">IF(DJ7="",NA(),DJ7)</f>
        <v>8.43</v>
      </c>
      <c r="DK6" s="35">
        <f t="shared" si="12"/>
        <v>11.12</v>
      </c>
      <c r="DL6" s="35">
        <f t="shared" si="12"/>
        <v>13.69</v>
      </c>
      <c r="DM6" s="35">
        <f t="shared" si="12"/>
        <v>15.97</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1.47</v>
      </c>
      <c r="DU6" s="35">
        <f t="shared" ref="DU6:EC6" si="13">IF(DU7="",NA(),DU7)</f>
        <v>1.64</v>
      </c>
      <c r="DV6" s="35">
        <f t="shared" si="13"/>
        <v>1.85</v>
      </c>
      <c r="DW6" s="35">
        <f t="shared" si="13"/>
        <v>1.95</v>
      </c>
      <c r="DX6" s="35">
        <f t="shared" si="13"/>
        <v>2.27</v>
      </c>
      <c r="DY6" s="35">
        <f t="shared" si="13"/>
        <v>2.82</v>
      </c>
      <c r="DZ6" s="35">
        <f t="shared" si="13"/>
        <v>3.05</v>
      </c>
      <c r="EA6" s="35">
        <f t="shared" si="13"/>
        <v>3.4</v>
      </c>
      <c r="EB6" s="35">
        <f t="shared" si="13"/>
        <v>3.84</v>
      </c>
      <c r="EC6" s="35">
        <f t="shared" si="13"/>
        <v>4.3099999999999996</v>
      </c>
      <c r="ED6" s="34" t="str">
        <f>IF(ED7="","",IF(ED7="-","【-】","【"&amp;SUBSTITUTE(TEXT(ED7,"#,##0.00"),"-","△")&amp;"】"))</f>
        <v>【5.37】</v>
      </c>
      <c r="EE6" s="35">
        <f>IF(EE7="",NA(),EE7)</f>
        <v>0.14000000000000001</v>
      </c>
      <c r="EF6" s="35">
        <f t="shared" ref="EF6:EN6" si="14">IF(EF7="",NA(),EF7)</f>
        <v>0.14000000000000001</v>
      </c>
      <c r="EG6" s="35">
        <f t="shared" si="14"/>
        <v>0.05</v>
      </c>
      <c r="EH6" s="35">
        <f t="shared" si="14"/>
        <v>0.01</v>
      </c>
      <c r="EI6" s="35">
        <f t="shared" si="14"/>
        <v>0.16</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2">
      <c r="A7" s="28"/>
      <c r="B7" s="37">
        <v>2017</v>
      </c>
      <c r="C7" s="37">
        <v>342076</v>
      </c>
      <c r="D7" s="37">
        <v>46</v>
      </c>
      <c r="E7" s="37">
        <v>17</v>
      </c>
      <c r="F7" s="37">
        <v>1</v>
      </c>
      <c r="G7" s="37">
        <v>0</v>
      </c>
      <c r="H7" s="37" t="s">
        <v>108</v>
      </c>
      <c r="I7" s="37" t="s">
        <v>109</v>
      </c>
      <c r="J7" s="37" t="s">
        <v>110</v>
      </c>
      <c r="K7" s="37" t="s">
        <v>111</v>
      </c>
      <c r="L7" s="37" t="s">
        <v>112</v>
      </c>
      <c r="M7" s="37" t="s">
        <v>113</v>
      </c>
      <c r="N7" s="38" t="s">
        <v>114</v>
      </c>
      <c r="O7" s="38">
        <v>47.13</v>
      </c>
      <c r="P7" s="38">
        <v>72.64</v>
      </c>
      <c r="Q7" s="38">
        <v>85.56</v>
      </c>
      <c r="R7" s="38">
        <v>2872</v>
      </c>
      <c r="S7" s="38">
        <v>470786</v>
      </c>
      <c r="T7" s="38">
        <v>518.14</v>
      </c>
      <c r="U7" s="38">
        <v>908.61</v>
      </c>
      <c r="V7" s="38">
        <v>340672</v>
      </c>
      <c r="W7" s="38">
        <v>72.11</v>
      </c>
      <c r="X7" s="38">
        <v>4724.34</v>
      </c>
      <c r="Y7" s="38">
        <v>100.07</v>
      </c>
      <c r="Z7" s="38">
        <v>113.28</v>
      </c>
      <c r="AA7" s="38">
        <v>115.43</v>
      </c>
      <c r="AB7" s="38">
        <v>118.58</v>
      </c>
      <c r="AC7" s="38">
        <v>117.74</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112.71</v>
      </c>
      <c r="AV7" s="38">
        <v>20.190000000000001</v>
      </c>
      <c r="AW7" s="38">
        <v>30.86</v>
      </c>
      <c r="AX7" s="38">
        <v>31.58</v>
      </c>
      <c r="AY7" s="38">
        <v>33.85</v>
      </c>
      <c r="AZ7" s="38">
        <v>179.3</v>
      </c>
      <c r="BA7" s="38">
        <v>45.99</v>
      </c>
      <c r="BB7" s="38">
        <v>47.32</v>
      </c>
      <c r="BC7" s="38">
        <v>49.96</v>
      </c>
      <c r="BD7" s="38">
        <v>58.04</v>
      </c>
      <c r="BE7" s="38">
        <v>66.41</v>
      </c>
      <c r="BF7" s="38">
        <v>1846.3</v>
      </c>
      <c r="BG7" s="38">
        <v>1828.32</v>
      </c>
      <c r="BH7" s="38">
        <v>1554.28</v>
      </c>
      <c r="BI7" s="38">
        <v>1446.63</v>
      </c>
      <c r="BJ7" s="38">
        <v>1397.7</v>
      </c>
      <c r="BK7" s="38">
        <v>924.44</v>
      </c>
      <c r="BL7" s="38">
        <v>963.16</v>
      </c>
      <c r="BM7" s="38">
        <v>1017.47</v>
      </c>
      <c r="BN7" s="38">
        <v>970.35</v>
      </c>
      <c r="BO7" s="38">
        <v>917.29</v>
      </c>
      <c r="BP7" s="38">
        <v>707.33</v>
      </c>
      <c r="BQ7" s="38">
        <v>99.03</v>
      </c>
      <c r="BR7" s="38">
        <v>102.51</v>
      </c>
      <c r="BS7" s="38">
        <v>114.44</v>
      </c>
      <c r="BT7" s="38">
        <v>123.76</v>
      </c>
      <c r="BU7" s="38">
        <v>100</v>
      </c>
      <c r="BV7" s="38">
        <v>90.24</v>
      </c>
      <c r="BW7" s="38">
        <v>94.82</v>
      </c>
      <c r="BX7" s="38">
        <v>96.37</v>
      </c>
      <c r="BY7" s="38">
        <v>99.26</v>
      </c>
      <c r="BZ7" s="38">
        <v>99.67</v>
      </c>
      <c r="CA7" s="38">
        <v>101.26</v>
      </c>
      <c r="CB7" s="38">
        <v>146.08000000000001</v>
      </c>
      <c r="CC7" s="38">
        <v>139.84</v>
      </c>
      <c r="CD7" s="38">
        <v>142.47999999999999</v>
      </c>
      <c r="CE7" s="38">
        <v>135.15</v>
      </c>
      <c r="CF7" s="38">
        <v>168.68</v>
      </c>
      <c r="CG7" s="38">
        <v>170.22</v>
      </c>
      <c r="CH7" s="38">
        <v>162.88</v>
      </c>
      <c r="CI7" s="38">
        <v>162.65</v>
      </c>
      <c r="CJ7" s="38">
        <v>159.53</v>
      </c>
      <c r="CK7" s="38">
        <v>159.6</v>
      </c>
      <c r="CL7" s="38">
        <v>136.38999999999999</v>
      </c>
      <c r="CM7" s="38">
        <v>158.88</v>
      </c>
      <c r="CN7" s="38">
        <v>80.22</v>
      </c>
      <c r="CO7" s="38">
        <v>84.08</v>
      </c>
      <c r="CP7" s="38">
        <v>85.89</v>
      </c>
      <c r="CQ7" s="38">
        <v>84.54</v>
      </c>
      <c r="CR7" s="38">
        <v>67.099999999999994</v>
      </c>
      <c r="CS7" s="38">
        <v>67.95</v>
      </c>
      <c r="CT7" s="38">
        <v>66.63</v>
      </c>
      <c r="CU7" s="38">
        <v>67.040000000000006</v>
      </c>
      <c r="CV7" s="38">
        <v>66.34</v>
      </c>
      <c r="CW7" s="38">
        <v>60.13</v>
      </c>
      <c r="CX7" s="38">
        <v>91.75</v>
      </c>
      <c r="CY7" s="38">
        <v>92.16</v>
      </c>
      <c r="CZ7" s="38">
        <v>92.72</v>
      </c>
      <c r="DA7" s="38">
        <v>93.21</v>
      </c>
      <c r="DB7" s="38">
        <v>93.56</v>
      </c>
      <c r="DC7" s="38">
        <v>93.01</v>
      </c>
      <c r="DD7" s="38">
        <v>93.12</v>
      </c>
      <c r="DE7" s="38">
        <v>93.38</v>
      </c>
      <c r="DF7" s="38">
        <v>93.5</v>
      </c>
      <c r="DG7" s="38">
        <v>93.86</v>
      </c>
      <c r="DH7" s="38">
        <v>95.06</v>
      </c>
      <c r="DI7" s="38">
        <v>4.07</v>
      </c>
      <c r="DJ7" s="38">
        <v>8.43</v>
      </c>
      <c r="DK7" s="38">
        <v>11.12</v>
      </c>
      <c r="DL7" s="38">
        <v>13.69</v>
      </c>
      <c r="DM7" s="38">
        <v>15.97</v>
      </c>
      <c r="DN7" s="38">
        <v>16.559999999999999</v>
      </c>
      <c r="DO7" s="38">
        <v>28.35</v>
      </c>
      <c r="DP7" s="38">
        <v>27.96</v>
      </c>
      <c r="DQ7" s="38">
        <v>28.81</v>
      </c>
      <c r="DR7" s="38">
        <v>31.19</v>
      </c>
      <c r="DS7" s="38">
        <v>38.130000000000003</v>
      </c>
      <c r="DT7" s="38">
        <v>1.47</v>
      </c>
      <c r="DU7" s="38">
        <v>1.64</v>
      </c>
      <c r="DV7" s="38">
        <v>1.85</v>
      </c>
      <c r="DW7" s="38">
        <v>1.95</v>
      </c>
      <c r="DX7" s="38">
        <v>2.27</v>
      </c>
      <c r="DY7" s="38">
        <v>2.82</v>
      </c>
      <c r="DZ7" s="38">
        <v>3.05</v>
      </c>
      <c r="EA7" s="38">
        <v>3.4</v>
      </c>
      <c r="EB7" s="38">
        <v>3.84</v>
      </c>
      <c r="EC7" s="38">
        <v>4.3099999999999996</v>
      </c>
      <c r="ED7" s="38">
        <v>5.37</v>
      </c>
      <c r="EE7" s="38">
        <v>0.14000000000000001</v>
      </c>
      <c r="EF7" s="38">
        <v>0.14000000000000001</v>
      </c>
      <c r="EG7" s="38">
        <v>0.05</v>
      </c>
      <c r="EH7" s="38">
        <v>0.01</v>
      </c>
      <c r="EI7" s="38">
        <v>0.16</v>
      </c>
      <c r="EJ7" s="38">
        <v>0.11</v>
      </c>
      <c r="EK7" s="38">
        <v>0.08</v>
      </c>
      <c r="EL7" s="38">
        <v>0.22</v>
      </c>
      <c r="EM7" s="38">
        <v>0.28000000000000003</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　康彦</cp:lastModifiedBy>
  <cp:lastPrinted>2019-01-25T08:55:55Z</cp:lastPrinted>
  <dcterms:created xsi:type="dcterms:W3CDTF">2018-12-03T08:50:44Z</dcterms:created>
  <dcterms:modified xsi:type="dcterms:W3CDTF">2019-01-25T09:00:35Z</dcterms:modified>
  <cp:category/>
</cp:coreProperties>
</file>