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経営比較分析表\"/>
    </mc:Choice>
  </mc:AlternateContent>
  <workbookProtection workbookAlgorithmName="SHA-512" workbookHashValue="HKCLbl70RiTBp47xGWiBSCirKgyEsJN1qvJFi+ZDnd4jPVgONCPh9PE/SbM6d/LnR6MKTagwc5+cu9ltj/LsJA==" workbookSaltValue="ripm1NNKFbKqTV/TMUQarg=="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0" i="5" l="1"/>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V10" i="5"/>
  <c r="AF10" i="5"/>
  <c r="AJ10" i="5"/>
  <c r="AT10" i="5"/>
  <c r="BD10" i="5"/>
  <c r="BN10" i="5"/>
  <c r="BX10" i="5"/>
  <c r="CB10" i="5"/>
  <c r="CL10" i="5"/>
  <c r="CV10" i="5"/>
  <c r="DF10" i="5"/>
  <c r="DP10" i="5"/>
  <c r="DT10" i="5"/>
  <c r="ED10" i="5"/>
  <c r="BE10" i="5"/>
  <c r="CW10" i="5"/>
  <c r="X11" i="5"/>
  <c r="AR11" i="5"/>
  <c r="AI12" i="5"/>
  <c r="BC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<sst xmlns="http://schemas.openxmlformats.org/spreadsheetml/2006/main" count="262" uniqueCount="110">
  <si>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</si>
  <si>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</si>
  <si>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</si>
  <si>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</si>
  <si>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</si>
  <si>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</si>
  <si>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</si>
  <si>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</si>
  <si>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</si>
  <si>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</si>
  <si>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</si>
  <si>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</si>
  <si>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</si>
  <si>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</si>
  <si>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</si>
  <si>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</si>
  <si>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</si>
  <si>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</si>
  <si>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</si>
  <si>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</si>
  <si>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</si>
  <si>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</si>
  <si>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</si>
  <si>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</si>
  <si>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</si>
  <si>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</si>
  <si>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</si>
  <si>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</si>
  <si>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</si>
  <si>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</si>
  <si>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</si>
  <si>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</si>
  <si>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</si>
  <si>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</si>
  <si>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</si>
  <si>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</si>
  <si>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</si>
  <si>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</si>
  <si>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</si>
  <si>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</si>
  <si>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</si>
  <si>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</si>
  <si>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</si>
  <si>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</si>
  <si>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</si>
  <si>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</si>
  <si>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</si>
  <si>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</si>
  <si>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</si>
  <si>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</si>
  <si>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</si>
  <si>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</si>
  <si>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</si>
  <si>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</si>
  <si>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</si>
  <si>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</si>
  <si>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</si>
  <si>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</si>
  <si>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</si>
  <si>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</si>
  <si>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</si>
  <si>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</si>
  <si>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</si>
  <si>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</si>
  <si>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</si>
  <si>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</si>
  <si>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</si>
  <si>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</si>
  <si>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</si>
  <si>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</si>
  <si>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</si>
  <si>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</si>
  <si>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</si>
  <si>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</si>
  <si>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</si>
  <si>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</si>
  <si>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</si>
  <si>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</si>
  <si>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</si>
  <si>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</si>
  <si>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</si>
  <si>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</si>
  <si>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</si>
  <si>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</si>
  <si>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</si>
  <si>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</si>
  <si>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</si>
  <si>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</si>
  <si>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</si>
  <si>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</si>
  <si>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</si>
  <si>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342076</t>
  </si>
  <si>
    <t>46</t>
  </si>
  <si>
    <t>02</t>
  </si>
  <si>
    <t>0</t>
  </si>
  <si>
    <t>000</t>
  </si>
  <si>
    <t>広島県　福山市</t>
  </si>
  <si>
    <t>法適用</t>
  </si>
  <si>
    <t>工業用水道事業</t>
  </si>
  <si>
    <t>大規模</t>
  </si>
  <si>
    <t>-</t>
  </si>
  <si>
    <t>自治体職員 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</si>
  <si>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</si>
  <si>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</si>
  <si>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</si>
  <si>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</si>
  <si>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</si>
  <si>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類似団体平均等と比べて同水準となっており，多くの資産で老朽化が進んでいますが，計画的な施設の更新により，数値は年々減少しています。
「②管路経年化率」
　類似団体平均等と比べて高い水準となっており，1960～1970年代の創設期に整備した工業用水道管路が法定耐用年数を迎えていることから，管路の老朽化が著しくなっています。
「③管路更新率」
　管路の更新状況を表す指標であり，1％に満たない状況にあるのは，本市が，耐用年数による更新ではなく，使用年数基準（※1）による更新を行っており，更新時期が到来してない管路が多いことによるものです。
※1　使用年数基準…適正な維持管理による機能保持や安全性を確保した上で，できる限り長期間使用することを基本とする本市が定めた施設更新の目安。</t>
    <rPh sb="17" eb="19">
      <t>ルイジ</t>
    </rPh>
    <rPh sb="19" eb="21">
      <t>ダンタイ</t>
    </rPh>
    <rPh sb="21" eb="23">
      <t>ヘイキン</t>
    </rPh>
    <rPh sb="23" eb="24">
      <t>トウ</t>
    </rPh>
    <rPh sb="25" eb="26">
      <t>クラ</t>
    </rPh>
    <rPh sb="28" eb="29">
      <t>ドウ</t>
    </rPh>
    <rPh sb="29" eb="31">
      <t>スイジュン</t>
    </rPh>
    <rPh sb="56" eb="59">
      <t>ケイカクテキ</t>
    </rPh>
    <rPh sb="60" eb="62">
      <t>シセツ</t>
    </rPh>
    <rPh sb="63" eb="65">
      <t>コウシン</t>
    </rPh>
    <rPh sb="69" eb="71">
      <t>スウチ</t>
    </rPh>
    <rPh sb="72" eb="74">
      <t>ネンネン</t>
    </rPh>
    <rPh sb="74" eb="76">
      <t>ゲンショウ</t>
    </rPh>
    <rPh sb="95" eb="97">
      <t>ルイジ</t>
    </rPh>
    <rPh sb="97" eb="99">
      <t>ダンタイ</t>
    </rPh>
    <rPh sb="99" eb="101">
      <t>ヘイキン</t>
    </rPh>
    <rPh sb="101" eb="102">
      <t>トウ</t>
    </rPh>
    <rPh sb="103" eb="104">
      <t>クラ</t>
    </rPh>
    <rPh sb="106" eb="107">
      <t>タカ</t>
    </rPh>
    <rPh sb="108" eb="110">
      <t>スイジュン</t>
    </rPh>
    <rPh sb="126" eb="128">
      <t>ネンダイ</t>
    </rPh>
    <rPh sb="129" eb="132">
      <t>ソウセツキ</t>
    </rPh>
    <rPh sb="137" eb="140">
      <t>コウギョウヨウ</t>
    </rPh>
    <rPh sb="145" eb="147">
      <t>ホウテイ</t>
    </rPh>
    <rPh sb="147" eb="149">
      <t>タイヨウ</t>
    </rPh>
    <rPh sb="149" eb="151">
      <t>ネンスウ</t>
    </rPh>
    <rPh sb="210" eb="211">
      <t>ミ</t>
    </rPh>
    <rPh sb="222" eb="224">
      <t>ホンシ</t>
    </rPh>
    <rPh sb="226" eb="228">
      <t>タイヨウ</t>
    </rPh>
    <rPh sb="228" eb="230">
      <t>ネンスウ</t>
    </rPh>
    <rPh sb="233" eb="235">
      <t>コウシン</t>
    </rPh>
    <rPh sb="240" eb="242">
      <t>シヨウ</t>
    </rPh>
    <rPh sb="242" eb="244">
      <t>ネンスウ</t>
    </rPh>
    <rPh sb="244" eb="246">
      <t>キジュン</t>
    </rPh>
    <rPh sb="253" eb="255">
      <t>コウシン</t>
    </rPh>
    <rPh sb="256" eb="257">
      <t>オコナ</t>
    </rPh>
    <rPh sb="262" eb="264">
      <t>コウシン</t>
    </rPh>
    <rPh sb="264" eb="266">
      <t>ジキ</t>
    </rPh>
    <rPh sb="267" eb="269">
      <t>トウライ</t>
    </rPh>
    <rPh sb="273" eb="275">
      <t>カンロ</t>
    </rPh>
    <rPh sb="276" eb="277">
      <t>オオ</t>
    </rPh>
    <rPh sb="293" eb="295">
      <t>シヨウ</t>
    </rPh>
    <rPh sb="295" eb="297">
      <t>ネンスウ</t>
    </rPh>
    <rPh sb="297" eb="299">
      <t>キジュン</t>
    </rPh>
    <rPh sb="300" eb="302">
      <t>テキセイ</t>
    </rPh>
    <rPh sb="303" eb="305">
      <t>イジ</t>
    </rPh>
    <rPh sb="305" eb="307">
      <t>カンリ</t>
    </rPh>
    <rPh sb="310" eb="312">
      <t>キノウ</t>
    </rPh>
    <rPh sb="312" eb="314">
      <t>ホジ</t>
    </rPh>
    <rPh sb="315" eb="318">
      <t>アンゼンセイ</t>
    </rPh>
    <rPh sb="319" eb="321">
      <t>カクホ</t>
    </rPh>
    <rPh sb="323" eb="324">
      <t>ウエ</t>
    </rPh>
    <rPh sb="329" eb="330">
      <t>カギ</t>
    </rPh>
    <rPh sb="331" eb="334">
      <t>チョウキカン</t>
    </rPh>
    <rPh sb="334" eb="336">
      <t>シヨウ</t>
    </rPh>
    <rPh sb="341" eb="343">
      <t>キホン</t>
    </rPh>
    <rPh sb="346" eb="348">
      <t>ホンシ</t>
    </rPh>
    <rPh sb="349" eb="350">
      <t>サダ</t>
    </rPh>
    <rPh sb="352" eb="354">
      <t>シセツ</t>
    </rPh>
    <rPh sb="354" eb="356">
      <t>コウシン</t>
    </rPh>
    <rPh sb="357" eb="359">
      <t>メヤス</t>
    </rPh>
    <phoneticPr fontId="5"/>
  </si>
  <si>
    <t>「①経常収支比率，②累積欠損金比率，⑤料金回収率」
　①，⑤は100％を超え,②は0％と，単年度の事業経営に必要な費用は工業用水道料金等の経常的な収益で賄えています。
「③流動比率」
　類似団体平均等と比べてかなり高い水準となっており，十分な資金残高（内部留保資金）を確保できている状況です。これは，料金体系が「責任水量制」を採用していることにより安定した給水収益を確保できていることによるものです。
「④企業債残高対給水収益比率」
　企業債については，2003年度（平成15年度）以降新たな借入れを行っていないことから，類似団体平均等と比べて非常に低い水準となっています。
「⑥給水原価」
　類似団体平均等と比べて高い水準となっています。修繕費や企業債利息は減少した一方，委託料や減価償却費が増加し，前年度と比べてわずかに高くなっています。
「⑦施設利用率」　
　類似団体平均等と比べて高い水準にあり，引き続き，効率的な施設の運営に努めていきます。
「⑧契約率」
　契約率は，節水やリサイクルによる水の合理化使用などから減少傾向にあり，今後も新規の需要や契約水量の増加は期待できないものと見込んでいます。</t>
    <rPh sb="60" eb="63">
      <t>コウギョウヨウ</t>
    </rPh>
    <rPh sb="108" eb="109">
      <t>タカ</t>
    </rPh>
    <rPh sb="151" eb="153">
      <t>リョウキン</t>
    </rPh>
    <rPh sb="153" eb="155">
      <t>タイケイ</t>
    </rPh>
    <rPh sb="157" eb="159">
      <t>セキニン</t>
    </rPh>
    <rPh sb="159" eb="161">
      <t>スイリョウ</t>
    </rPh>
    <rPh sb="161" eb="162">
      <t>セイ</t>
    </rPh>
    <rPh sb="164" eb="166">
      <t>サイヨウ</t>
    </rPh>
    <rPh sb="179" eb="181">
      <t>キュウスイ</t>
    </rPh>
    <rPh sb="181" eb="183">
      <t>シュウエキ</t>
    </rPh>
    <rPh sb="184" eb="186">
      <t>カクホ</t>
    </rPh>
    <rPh sb="220" eb="222">
      <t>キギョウ</t>
    </rPh>
    <rPh sb="222" eb="223">
      <t>サイ</t>
    </rPh>
    <rPh sb="233" eb="235">
      <t>ネンド</t>
    </rPh>
    <rPh sb="236" eb="238">
      <t>ヘイセイ</t>
    </rPh>
    <rPh sb="240" eb="242">
      <t>ネンド</t>
    </rPh>
    <rPh sb="243" eb="245">
      <t>イコウ</t>
    </rPh>
    <rPh sb="245" eb="246">
      <t>アラ</t>
    </rPh>
    <rPh sb="248" eb="250">
      <t>カリイ</t>
    </rPh>
    <rPh sb="252" eb="253">
      <t>オコナ</t>
    </rPh>
    <rPh sb="277" eb="278">
      <t>ヒク</t>
    </rPh>
    <rPh sb="279" eb="281">
      <t>スイジュン</t>
    </rPh>
    <rPh sb="300" eb="302">
      <t>ルイジ</t>
    </rPh>
    <rPh sb="302" eb="304">
      <t>ダンタイ</t>
    </rPh>
    <rPh sb="304" eb="306">
      <t>ヘイキン</t>
    </rPh>
    <rPh sb="306" eb="307">
      <t>トウ</t>
    </rPh>
    <rPh sb="308" eb="309">
      <t>クラ</t>
    </rPh>
    <rPh sb="311" eb="312">
      <t>タカ</t>
    </rPh>
    <rPh sb="313" eb="315">
      <t>スイジュン</t>
    </rPh>
    <rPh sb="323" eb="326">
      <t>シュウゼンヒ</t>
    </rPh>
    <rPh sb="327" eb="329">
      <t>キギョウ</t>
    </rPh>
    <rPh sb="329" eb="330">
      <t>サイ</t>
    </rPh>
    <rPh sb="330" eb="332">
      <t>リソク</t>
    </rPh>
    <rPh sb="333" eb="335">
      <t>ゲンショウ</t>
    </rPh>
    <rPh sb="337" eb="339">
      <t>イッポウ</t>
    </rPh>
    <rPh sb="340" eb="343">
      <t>イタクリョウ</t>
    </rPh>
    <rPh sb="344" eb="346">
      <t>ゲンカ</t>
    </rPh>
    <rPh sb="346" eb="348">
      <t>ショウキャク</t>
    </rPh>
    <rPh sb="348" eb="349">
      <t>ヒ</t>
    </rPh>
    <rPh sb="350" eb="352">
      <t>ゾウカ</t>
    </rPh>
    <rPh sb="354" eb="357">
      <t>ゼンネンド</t>
    </rPh>
    <rPh sb="358" eb="359">
      <t>クラ</t>
    </rPh>
    <rPh sb="365" eb="366">
      <t>タカ</t>
    </rPh>
    <rPh sb="433" eb="435">
      <t>ケイヤク</t>
    </rPh>
    <rPh sb="439" eb="441">
      <t>ケイヤク</t>
    </rPh>
    <rPh sb="441" eb="442">
      <t>リツ</t>
    </rPh>
    <rPh sb="466" eb="468">
      <t>ゲンショウ</t>
    </rPh>
    <rPh sb="468" eb="470">
      <t>ケイコウ</t>
    </rPh>
    <rPh sb="474" eb="476">
      <t>コンゴ</t>
    </rPh>
    <rPh sb="483" eb="485">
      <t>ケイヤク</t>
    </rPh>
    <rPh sb="485" eb="487">
      <t>スイリョウ</t>
    </rPh>
    <rPh sb="488" eb="490">
      <t>ゾウカ</t>
    </rPh>
    <rPh sb="491" eb="493">
      <t>キタイ</t>
    </rPh>
    <rPh sb="500" eb="502">
      <t>ミコ</t>
    </rPh>
    <phoneticPr fontId="5"/>
  </si>
  <si>
    <t>　工業用水道事業を取り巻く経営環境は，新規の需要や契約水量の増加が期待できないことから，給水収益の伸びは見込めない一方で，老朽化した管路・施設の更新・耐震化に対する投資が増大する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工業用水道は，産業活動に不可欠な「産業の血液」として重要なインフラであります。これからも，工業用水を安定的に供給するため，将来にわたって持続可能な事業経営を行い，需要者に信頼される工業用水道事業を目指していきます。</t>
    <rPh sb="1" eb="4">
      <t>コウギョウヨウ</t>
    </rPh>
    <rPh sb="25" eb="27">
      <t>ケイヤク</t>
    </rPh>
    <rPh sb="27" eb="29">
      <t>スイリョウ</t>
    </rPh>
    <rPh sb="30" eb="32">
      <t>ゾウカ</t>
    </rPh>
    <rPh sb="33" eb="35">
      <t>キタイ</t>
    </rPh>
    <rPh sb="44" eb="46">
      <t>キュウスイ</t>
    </rPh>
    <rPh sb="46" eb="48">
      <t>シュウエキ</t>
    </rPh>
    <rPh sb="49" eb="50">
      <t>ノ</t>
    </rPh>
    <rPh sb="52" eb="54">
      <t>ミコ</t>
    </rPh>
    <rPh sb="66" eb="68">
      <t>カンロ</t>
    </rPh>
    <rPh sb="75" eb="78">
      <t>タイシンカ</t>
    </rPh>
    <rPh sb="229" eb="232">
      <t>コウギョウヨウ</t>
    </rPh>
    <rPh sb="236" eb="238">
      <t>サンギョウ</t>
    </rPh>
    <rPh sb="238" eb="240">
      <t>カツドウ</t>
    </rPh>
    <rPh sb="241" eb="244">
      <t>フカケツ</t>
    </rPh>
    <rPh sb="246" eb="248">
      <t>サンギョウ</t>
    </rPh>
    <rPh sb="249" eb="251">
      <t>ケツエキ</t>
    </rPh>
    <rPh sb="255" eb="257">
      <t>ジュウヨウ</t>
    </rPh>
    <rPh sb="274" eb="277">
      <t>コウギョウヨウ</t>
    </rPh>
    <rPh sb="310" eb="312">
      <t>ジュヨウ</t>
    </rPh>
    <rPh sb="312" eb="313">
      <t>シャ</t>
    </rPh>
    <rPh sb="319" eb="322">
      <t>コウギョウヨウ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</si>
</sst>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72.319999999999993</c:v>
                </c:pt>
                <c:pt idx="1">
                  <c:v>67.760000000000005</c:v>
                </c:pt>
                <c:pt idx="2">
                  <c:v>67.739999999999995</c:v>
                </c:pt>
                <c:pt idx="3">
                  <c:v>65.84</c:v>
                </c:pt>
                <c:pt idx="4">
                  <c:v>62.73</c:v>
                </c:pt>
              </c:numCache>
            </c:numRef>
          </c:val>
          <c:extLst>
            <c:ext xmlns:c16="http://schemas.microsoft.com/office/drawing/2014/chart" uri="{C3380CC4-5D6E-409C-BE32-E72D297353CC}">
              <c16:uniqueId val="{00000000-E77F-4944-B540-8963872C6B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E77F-4944-B540-8963872C6BB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8F-48F1-A713-254AD3E61C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A38F-48F1-A713-254AD3E61CA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138.99</c:v>
                </c:pt>
                <c:pt idx="1">
                  <c:v>141</c:v>
                </c:pt>
                <c:pt idx="2">
                  <c:v>137.63999999999999</c:v>
                </c:pt>
                <c:pt idx="3">
                  <c:v>139.12</c:v>
                </c:pt>
                <c:pt idx="4">
                  <c:v>134.96</c:v>
                </c:pt>
              </c:numCache>
            </c:numRef>
          </c:val>
          <c:extLst>
            <c:ext xmlns:c16="http://schemas.microsoft.com/office/drawing/2014/chart" uri="{C3380CC4-5D6E-409C-BE32-E72D297353CC}">
              <c16:uniqueId val="{00000000-AB9E-427E-A77D-F58729961B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AB9E-427E-A77D-F58729961B3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48.31</c:v>
                </c:pt>
                <c:pt idx="1">
                  <c:v>48.31</c:v>
                </c:pt>
                <c:pt idx="2">
                  <c:v>52.32</c:v>
                </c:pt>
                <c:pt idx="3">
                  <c:v>61.61</c:v>
                </c:pt>
                <c:pt idx="4">
                  <c:v>61.44</c:v>
                </c:pt>
              </c:numCache>
            </c:numRef>
          </c:val>
          <c:extLst>
            <c:ext xmlns:c16="http://schemas.microsoft.com/office/drawing/2014/chart" uri="{C3380CC4-5D6E-409C-BE32-E72D297353CC}">
              <c16:uniqueId val="{00000000-3EB4-4E28-A1C2-8617B383CA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3EB4-4E28-A1C2-8617B383CAF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0.31</c:v>
                </c:pt>
                <c:pt idx="3">
                  <c:v>0.19</c:v>
                </c:pt>
                <c:pt idx="4">
                  <c:v>0.27</c:v>
                </c:pt>
              </c:numCache>
            </c:numRef>
          </c:val>
          <c:extLst>
            <c:ext xmlns:c16="http://schemas.microsoft.com/office/drawing/2014/chart" uri="{C3380CC4-5D6E-409C-BE32-E72D297353CC}">
              <c16:uniqueId val="{00000000-8F8F-40D9-BA1F-58C131C046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8F8F-40D9-BA1F-58C131C0461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606.54999999999995</c:v>
                </c:pt>
                <c:pt idx="1">
                  <c:v>987.08</c:v>
                </c:pt>
                <c:pt idx="2">
                  <c:v>903.79</c:v>
                </c:pt>
                <c:pt idx="3">
                  <c:v>907.36</c:v>
                </c:pt>
                <c:pt idx="4">
                  <c:v>1030.71</c:v>
                </c:pt>
              </c:numCache>
            </c:numRef>
          </c:val>
          <c:extLst>
            <c:ext xmlns:c16="http://schemas.microsoft.com/office/drawing/2014/chart" uri="{C3380CC4-5D6E-409C-BE32-E72D297353CC}">
              <c16:uniqueId val="{00000000-4406-4021-9E03-B1DAB1E6D1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4406-4021-9E03-B1DAB1E6D17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106.55</c:v>
                </c:pt>
                <c:pt idx="1">
                  <c:v>92.06</c:v>
                </c:pt>
                <c:pt idx="2">
                  <c:v>79.2</c:v>
                </c:pt>
                <c:pt idx="3">
                  <c:v>66.239999999999995</c:v>
                </c:pt>
                <c:pt idx="4">
                  <c:v>54.1</c:v>
                </c:pt>
              </c:numCache>
            </c:numRef>
          </c:val>
          <c:extLst>
            <c:ext xmlns:c16="http://schemas.microsoft.com/office/drawing/2014/chart" uri="{C3380CC4-5D6E-409C-BE32-E72D297353CC}">
              <c16:uniqueId val="{00000000-92C6-4840-A0A5-3F06274D30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92C6-4840-A0A5-3F06274D30B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142.03</c:v>
                </c:pt>
                <c:pt idx="1">
                  <c:v>144.34</c:v>
                </c:pt>
                <c:pt idx="2">
                  <c:v>138.93</c:v>
                </c:pt>
                <c:pt idx="3">
                  <c:v>140.30000000000001</c:v>
                </c:pt>
                <c:pt idx="4">
                  <c:v>135.88</c:v>
                </c:pt>
              </c:numCache>
            </c:numRef>
          </c:val>
          <c:extLst>
            <c:ext xmlns:c16="http://schemas.microsoft.com/office/drawing/2014/chart" uri="{C3380CC4-5D6E-409C-BE32-E72D297353CC}">
              <c16:uniqueId val="{00000000-6B27-424D-993A-9897397EAE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6B27-424D-993A-9897397EAE8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22.58</c:v>
                </c:pt>
                <c:pt idx="1">
                  <c:v>22.34</c:v>
                </c:pt>
                <c:pt idx="2">
                  <c:v>23.17</c:v>
                </c:pt>
                <c:pt idx="3">
                  <c:v>22.96</c:v>
                </c:pt>
                <c:pt idx="4">
                  <c:v>23.72</c:v>
                </c:pt>
              </c:numCache>
            </c:numRef>
          </c:val>
          <c:extLst>
            <c:ext xmlns:c16="http://schemas.microsoft.com/office/drawing/2014/chart" uri="{C3380CC4-5D6E-409C-BE32-E72D297353CC}">
              <c16:uniqueId val="{00000000-F644-4E4D-ADA1-57C41B10AB3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F644-4E4D-ADA1-57C41B10AB3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75.75</c:v>
                </c:pt>
                <c:pt idx="1">
                  <c:v>75.86</c:v>
                </c:pt>
                <c:pt idx="2">
                  <c:v>75.349999999999994</c:v>
                </c:pt>
                <c:pt idx="3">
                  <c:v>75.22</c:v>
                </c:pt>
                <c:pt idx="4">
                  <c:v>75.209999999999994</c:v>
                </c:pt>
              </c:numCache>
            </c:numRef>
          </c:val>
          <c:extLst>
            <c:ext xmlns:c16="http://schemas.microsoft.com/office/drawing/2014/chart" uri="{C3380CC4-5D6E-409C-BE32-E72D297353CC}">
              <c16:uniqueId val="{00000000-CBB2-48E8-B873-F7F6210714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CBB2-48E8-B873-F7F62107142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78.42</c:v>
                </c:pt>
                <c:pt idx="1">
                  <c:v>78.22</c:v>
                </c:pt>
                <c:pt idx="2">
                  <c:v>78.349999999999994</c:v>
                </c:pt>
                <c:pt idx="3">
                  <c:v>77.88</c:v>
                </c:pt>
                <c:pt idx="4">
                  <c:v>77.59</c:v>
                </c:pt>
              </c:numCache>
            </c:numRef>
          </c:val>
          <c:extLst>
            <c:ext xmlns:c16="http://schemas.microsoft.com/office/drawing/2014/chart" uri="{C3380CC4-5D6E-409C-BE32-E72D297353CC}">
              <c16:uniqueId val="{00000000-4D2F-4D18-9B7F-4B23F86848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4D2F-4D18-9B7F-4B23F86848E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B46" zoomScaleNormal="100" workbookViewId="0">
      <selection activeCell="QH61" sqref="QH61"/>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2">
      <c r="A5" s="2"/>
      <c r="B5" s="146" t="str">
        <f>データ!H7</f>
        <v>広島県　福山市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2">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293000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大規模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220356</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2">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2">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92.2</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28</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227325</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 民間企業出身</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79" t="s">
        <v>108</v>
      </c>
      <c r="SN16" s="80"/>
      <c r="SO16" s="80"/>
      <c r="SP16" s="80"/>
      <c r="SQ16" s="80"/>
      <c r="SR16" s="80"/>
      <c r="SS16" s="80"/>
      <c r="ST16" s="80"/>
      <c r="SU16" s="80"/>
      <c r="SV16" s="80"/>
      <c r="SW16" s="80"/>
      <c r="SX16" s="80"/>
      <c r="SY16" s="80"/>
      <c r="SZ16" s="80"/>
      <c r="TA16" s="81"/>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79"/>
      <c r="SN17" s="80"/>
      <c r="SO17" s="80"/>
      <c r="SP17" s="80"/>
      <c r="SQ17" s="80"/>
      <c r="SR17" s="80"/>
      <c r="SS17" s="80"/>
      <c r="ST17" s="80"/>
      <c r="SU17" s="80"/>
      <c r="SV17" s="80"/>
      <c r="SW17" s="80"/>
      <c r="SX17" s="80"/>
      <c r="SY17" s="80"/>
      <c r="SZ17" s="80"/>
      <c r="TA17" s="81"/>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79"/>
      <c r="SN18" s="80"/>
      <c r="SO18" s="80"/>
      <c r="SP18" s="80"/>
      <c r="SQ18" s="80"/>
      <c r="SR18" s="80"/>
      <c r="SS18" s="80"/>
      <c r="ST18" s="80"/>
      <c r="SU18" s="80"/>
      <c r="SV18" s="80"/>
      <c r="SW18" s="80"/>
      <c r="SX18" s="80"/>
      <c r="SY18" s="80"/>
      <c r="SZ18" s="80"/>
      <c r="TA18" s="81"/>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79"/>
      <c r="SN19" s="80"/>
      <c r="SO19" s="80"/>
      <c r="SP19" s="80"/>
      <c r="SQ19" s="80"/>
      <c r="SR19" s="80"/>
      <c r="SS19" s="80"/>
      <c r="ST19" s="80"/>
      <c r="SU19" s="80"/>
      <c r="SV19" s="80"/>
      <c r="SW19" s="80"/>
      <c r="SX19" s="80"/>
      <c r="SY19" s="80"/>
      <c r="SZ19" s="80"/>
      <c r="TA19" s="81"/>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79"/>
      <c r="SN20" s="80"/>
      <c r="SO20" s="80"/>
      <c r="SP20" s="80"/>
      <c r="SQ20" s="80"/>
      <c r="SR20" s="80"/>
      <c r="SS20" s="80"/>
      <c r="ST20" s="80"/>
      <c r="SU20" s="80"/>
      <c r="SV20" s="80"/>
      <c r="SW20" s="80"/>
      <c r="SX20" s="80"/>
      <c r="SY20" s="80"/>
      <c r="SZ20" s="80"/>
      <c r="TA20" s="81"/>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79"/>
      <c r="SN21" s="80"/>
      <c r="SO21" s="80"/>
      <c r="SP21" s="80"/>
      <c r="SQ21" s="80"/>
      <c r="SR21" s="80"/>
      <c r="SS21" s="80"/>
      <c r="ST21" s="80"/>
      <c r="SU21" s="80"/>
      <c r="SV21" s="80"/>
      <c r="SW21" s="80"/>
      <c r="SX21" s="80"/>
      <c r="SY21" s="80"/>
      <c r="SZ21" s="80"/>
      <c r="TA21" s="81"/>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79"/>
      <c r="SN22" s="80"/>
      <c r="SO22" s="80"/>
      <c r="SP22" s="80"/>
      <c r="SQ22" s="80"/>
      <c r="SR22" s="80"/>
      <c r="SS22" s="80"/>
      <c r="ST22" s="80"/>
      <c r="SU22" s="80"/>
      <c r="SV22" s="80"/>
      <c r="SW22" s="80"/>
      <c r="SX22" s="80"/>
      <c r="SY22" s="80"/>
      <c r="SZ22" s="80"/>
      <c r="TA22" s="81"/>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79"/>
      <c r="SN23" s="80"/>
      <c r="SO23" s="80"/>
      <c r="SP23" s="80"/>
      <c r="SQ23" s="80"/>
      <c r="SR23" s="80"/>
      <c r="SS23" s="80"/>
      <c r="ST23" s="80"/>
      <c r="SU23" s="80"/>
      <c r="SV23" s="80"/>
      <c r="SW23" s="80"/>
      <c r="SX23" s="80"/>
      <c r="SY23" s="80"/>
      <c r="SZ23" s="80"/>
      <c r="TA23" s="81"/>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79"/>
      <c r="SN24" s="80"/>
      <c r="SO24" s="80"/>
      <c r="SP24" s="80"/>
      <c r="SQ24" s="80"/>
      <c r="SR24" s="80"/>
      <c r="SS24" s="80"/>
      <c r="ST24" s="80"/>
      <c r="SU24" s="80"/>
      <c r="SV24" s="80"/>
      <c r="SW24" s="80"/>
      <c r="SX24" s="80"/>
      <c r="SY24" s="80"/>
      <c r="SZ24" s="80"/>
      <c r="TA24" s="81"/>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79"/>
      <c r="SN25" s="80"/>
      <c r="SO25" s="80"/>
      <c r="SP25" s="80"/>
      <c r="SQ25" s="80"/>
      <c r="SR25" s="80"/>
      <c r="SS25" s="80"/>
      <c r="ST25" s="80"/>
      <c r="SU25" s="80"/>
      <c r="SV25" s="80"/>
      <c r="SW25" s="80"/>
      <c r="SX25" s="80"/>
      <c r="SY25" s="80"/>
      <c r="SZ25" s="80"/>
      <c r="TA25" s="81"/>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79"/>
      <c r="SN26" s="80"/>
      <c r="SO26" s="80"/>
      <c r="SP26" s="80"/>
      <c r="SQ26" s="80"/>
      <c r="SR26" s="80"/>
      <c r="SS26" s="80"/>
      <c r="ST26" s="80"/>
      <c r="SU26" s="80"/>
      <c r="SV26" s="80"/>
      <c r="SW26" s="80"/>
      <c r="SX26" s="80"/>
      <c r="SY26" s="80"/>
      <c r="SZ26" s="80"/>
      <c r="TA26" s="81"/>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79"/>
      <c r="SN27" s="80"/>
      <c r="SO27" s="80"/>
      <c r="SP27" s="80"/>
      <c r="SQ27" s="80"/>
      <c r="SR27" s="80"/>
      <c r="SS27" s="80"/>
      <c r="ST27" s="80"/>
      <c r="SU27" s="80"/>
      <c r="SV27" s="80"/>
      <c r="SW27" s="80"/>
      <c r="SX27" s="80"/>
      <c r="SY27" s="80"/>
      <c r="SZ27" s="80"/>
      <c r="TA27" s="81"/>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79"/>
      <c r="SN28" s="80"/>
      <c r="SO28" s="80"/>
      <c r="SP28" s="80"/>
      <c r="SQ28" s="80"/>
      <c r="SR28" s="80"/>
      <c r="SS28" s="80"/>
      <c r="ST28" s="80"/>
      <c r="SU28" s="80"/>
      <c r="SV28" s="80"/>
      <c r="SW28" s="80"/>
      <c r="SX28" s="80"/>
      <c r="SY28" s="80"/>
      <c r="SZ28" s="80"/>
      <c r="TA28" s="81"/>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79"/>
      <c r="SN29" s="80"/>
      <c r="SO29" s="80"/>
      <c r="SP29" s="80"/>
      <c r="SQ29" s="80"/>
      <c r="SR29" s="80"/>
      <c r="SS29" s="80"/>
      <c r="ST29" s="80"/>
      <c r="SU29" s="80"/>
      <c r="SV29" s="80"/>
      <c r="SW29" s="80"/>
      <c r="SX29" s="80"/>
      <c r="SY29" s="80"/>
      <c r="SZ29" s="80"/>
      <c r="TA29" s="8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79"/>
      <c r="SN30" s="80"/>
      <c r="SO30" s="80"/>
      <c r="SP30" s="80"/>
      <c r="SQ30" s="80"/>
      <c r="SR30" s="80"/>
      <c r="SS30" s="80"/>
      <c r="ST30" s="80"/>
      <c r="SU30" s="80"/>
      <c r="SV30" s="80"/>
      <c r="SW30" s="80"/>
      <c r="SX30" s="80"/>
      <c r="SY30" s="80"/>
      <c r="SZ30" s="80"/>
      <c r="TA30" s="81"/>
    </row>
    <row r="31" spans="1:521" ht="13.5" customHeight="1" x14ac:dyDescent="0.2">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79"/>
      <c r="SN31" s="80"/>
      <c r="SO31" s="80"/>
      <c r="SP31" s="80"/>
      <c r="SQ31" s="80"/>
      <c r="SR31" s="80"/>
      <c r="SS31" s="80"/>
      <c r="ST31" s="80"/>
      <c r="SU31" s="80"/>
      <c r="SV31" s="80"/>
      <c r="SW31" s="80"/>
      <c r="SX31" s="80"/>
      <c r="SY31" s="80"/>
      <c r="SZ31" s="80"/>
      <c r="TA31" s="81"/>
    </row>
    <row r="32" spans="1:521" ht="13.5" customHeight="1" x14ac:dyDescent="0.2">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138.99</v>
      </c>
      <c r="Y32" s="106"/>
      <c r="Z32" s="106"/>
      <c r="AA32" s="106"/>
      <c r="AB32" s="106"/>
      <c r="AC32" s="106"/>
      <c r="AD32" s="106"/>
      <c r="AE32" s="106"/>
      <c r="AF32" s="106"/>
      <c r="AG32" s="106"/>
      <c r="AH32" s="106"/>
      <c r="AI32" s="106"/>
      <c r="AJ32" s="106"/>
      <c r="AK32" s="106"/>
      <c r="AL32" s="106"/>
      <c r="AM32" s="106"/>
      <c r="AN32" s="106"/>
      <c r="AO32" s="106"/>
      <c r="AP32" s="106"/>
      <c r="AQ32" s="107"/>
      <c r="AR32" s="105">
        <f>データ!U6</f>
        <v>141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137.63999999999999</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139.12</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134.96</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606.54999999999995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987.08</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903.79</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907.36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1030.71</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106.55</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92.06</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79.2</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66.239999999999995</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54.1</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79"/>
      <c r="SN32" s="80"/>
      <c r="SO32" s="80"/>
      <c r="SP32" s="80"/>
      <c r="SQ32" s="80"/>
      <c r="SR32" s="80"/>
      <c r="SS32" s="80"/>
      <c r="ST32" s="80"/>
      <c r="SU32" s="80"/>
      <c r="SV32" s="80"/>
      <c r="SW32" s="80"/>
      <c r="SX32" s="80"/>
      <c r="SY32" s="80"/>
      <c r="SZ32" s="80"/>
      <c r="TA32" s="81"/>
    </row>
    <row r="33" spans="1:521" ht="13.5" customHeight="1" x14ac:dyDescent="0.2">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79"/>
      <c r="SN33" s="80"/>
      <c r="SO33" s="80"/>
      <c r="SP33" s="80"/>
      <c r="SQ33" s="80"/>
      <c r="SR33" s="80"/>
      <c r="SS33" s="80"/>
      <c r="ST33" s="80"/>
      <c r="SU33" s="80"/>
      <c r="SV33" s="80"/>
      <c r="SW33" s="80"/>
      <c r="SX33" s="80"/>
      <c r="SY33" s="80"/>
      <c r="SZ33" s="80"/>
      <c r="TA33" s="81"/>
    </row>
    <row r="34" spans="1:521" ht="13.5" customHeight="1" x14ac:dyDescent="0.2">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79"/>
      <c r="SN34" s="80"/>
      <c r="SO34" s="80"/>
      <c r="SP34" s="80"/>
      <c r="SQ34" s="80"/>
      <c r="SR34" s="80"/>
      <c r="SS34" s="80"/>
      <c r="ST34" s="80"/>
      <c r="SU34" s="80"/>
      <c r="SV34" s="80"/>
      <c r="SW34" s="80"/>
      <c r="SX34" s="80"/>
      <c r="SY34" s="80"/>
      <c r="SZ34" s="80"/>
      <c r="TA34" s="81"/>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79"/>
      <c r="SN35" s="80"/>
      <c r="SO35" s="80"/>
      <c r="SP35" s="80"/>
      <c r="SQ35" s="80"/>
      <c r="SR35" s="80"/>
      <c r="SS35" s="80"/>
      <c r="ST35" s="80"/>
      <c r="SU35" s="80"/>
      <c r="SV35" s="80"/>
      <c r="SW35" s="80"/>
      <c r="SX35" s="80"/>
      <c r="SY35" s="80"/>
      <c r="SZ35" s="80"/>
      <c r="TA35" s="81"/>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79"/>
      <c r="SN36" s="80"/>
      <c r="SO36" s="80"/>
      <c r="SP36" s="80"/>
      <c r="SQ36" s="80"/>
      <c r="SR36" s="80"/>
      <c r="SS36" s="80"/>
      <c r="ST36" s="80"/>
      <c r="SU36" s="80"/>
      <c r="SV36" s="80"/>
      <c r="SW36" s="80"/>
      <c r="SX36" s="80"/>
      <c r="SY36" s="80"/>
      <c r="SZ36" s="80"/>
      <c r="TA36" s="81"/>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79"/>
      <c r="SN37" s="80"/>
      <c r="SO37" s="80"/>
      <c r="SP37" s="80"/>
      <c r="SQ37" s="80"/>
      <c r="SR37" s="80"/>
      <c r="SS37" s="80"/>
      <c r="ST37" s="80"/>
      <c r="SU37" s="80"/>
      <c r="SV37" s="80"/>
      <c r="SW37" s="80"/>
      <c r="SX37" s="80"/>
      <c r="SY37" s="80"/>
      <c r="SZ37" s="80"/>
      <c r="TA37" s="81"/>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79"/>
      <c r="SN38" s="80"/>
      <c r="SO38" s="80"/>
      <c r="SP38" s="80"/>
      <c r="SQ38" s="80"/>
      <c r="SR38" s="80"/>
      <c r="SS38" s="80"/>
      <c r="ST38" s="80"/>
      <c r="SU38" s="80"/>
      <c r="SV38" s="80"/>
      <c r="SW38" s="80"/>
      <c r="SX38" s="80"/>
      <c r="SY38" s="80"/>
      <c r="SZ38" s="80"/>
      <c r="TA38" s="81"/>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79"/>
      <c r="SN39" s="80"/>
      <c r="SO39" s="80"/>
      <c r="SP39" s="80"/>
      <c r="SQ39" s="80"/>
      <c r="SR39" s="80"/>
      <c r="SS39" s="80"/>
      <c r="ST39" s="80"/>
      <c r="SU39" s="80"/>
      <c r="SV39" s="80"/>
      <c r="SW39" s="80"/>
      <c r="SX39" s="80"/>
      <c r="SY39" s="80"/>
      <c r="SZ39" s="80"/>
      <c r="TA39" s="81"/>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79"/>
      <c r="SN40" s="80"/>
      <c r="SO40" s="80"/>
      <c r="SP40" s="80"/>
      <c r="SQ40" s="80"/>
      <c r="SR40" s="80"/>
      <c r="SS40" s="80"/>
      <c r="ST40" s="80"/>
      <c r="SU40" s="80"/>
      <c r="SV40" s="80"/>
      <c r="SW40" s="80"/>
      <c r="SX40" s="80"/>
      <c r="SY40" s="80"/>
      <c r="SZ40" s="80"/>
      <c r="TA40" s="81"/>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79"/>
      <c r="SN41" s="80"/>
      <c r="SO41" s="80"/>
      <c r="SP41" s="80"/>
      <c r="SQ41" s="80"/>
      <c r="SR41" s="80"/>
      <c r="SS41" s="80"/>
      <c r="ST41" s="80"/>
      <c r="SU41" s="80"/>
      <c r="SV41" s="80"/>
      <c r="SW41" s="80"/>
      <c r="SX41" s="80"/>
      <c r="SY41" s="80"/>
      <c r="SZ41" s="80"/>
      <c r="TA41" s="81"/>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79"/>
      <c r="SN42" s="80"/>
      <c r="SO42" s="80"/>
      <c r="SP42" s="80"/>
      <c r="SQ42" s="80"/>
      <c r="SR42" s="80"/>
      <c r="SS42" s="80"/>
      <c r="ST42" s="80"/>
      <c r="SU42" s="80"/>
      <c r="SV42" s="80"/>
      <c r="SW42" s="80"/>
      <c r="SX42" s="80"/>
      <c r="SY42" s="80"/>
      <c r="SZ42" s="80"/>
      <c r="TA42" s="81"/>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79"/>
      <c r="SN43" s="80"/>
      <c r="SO43" s="80"/>
      <c r="SP43" s="80"/>
      <c r="SQ43" s="80"/>
      <c r="SR43" s="80"/>
      <c r="SS43" s="80"/>
      <c r="ST43" s="80"/>
      <c r="SU43" s="80"/>
      <c r="SV43" s="80"/>
      <c r="SW43" s="80"/>
      <c r="SX43" s="80"/>
      <c r="SY43" s="80"/>
      <c r="SZ43" s="80"/>
      <c r="TA43" s="81"/>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79"/>
      <c r="SN44" s="80"/>
      <c r="SO44" s="80"/>
      <c r="SP44" s="80"/>
      <c r="SQ44" s="80"/>
      <c r="SR44" s="80"/>
      <c r="SS44" s="80"/>
      <c r="ST44" s="80"/>
      <c r="SU44" s="80"/>
      <c r="SV44" s="80"/>
      <c r="SW44" s="80"/>
      <c r="SX44" s="80"/>
      <c r="SY44" s="80"/>
      <c r="SZ44" s="80"/>
      <c r="TA44" s="81"/>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2"/>
      <c r="SN45" s="83"/>
      <c r="SO45" s="83"/>
      <c r="SP45" s="83"/>
      <c r="SQ45" s="83"/>
      <c r="SR45" s="83"/>
      <c r="SS45" s="83"/>
      <c r="ST45" s="83"/>
      <c r="SU45" s="83"/>
      <c r="SV45" s="83"/>
      <c r="SW45" s="83"/>
      <c r="SX45" s="83"/>
      <c r="SY45" s="83"/>
      <c r="SZ45" s="83"/>
      <c r="TA45" s="84"/>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107</v>
      </c>
      <c r="SN48" s="80"/>
      <c r="SO48" s="80"/>
      <c r="SP48" s="80"/>
      <c r="SQ48" s="80"/>
      <c r="SR48" s="80"/>
      <c r="SS48" s="80"/>
      <c r="ST48" s="80"/>
      <c r="SU48" s="80"/>
      <c r="SV48" s="80"/>
      <c r="SW48" s="80"/>
      <c r="SX48" s="80"/>
      <c r="SY48" s="80"/>
      <c r="SZ48" s="80"/>
      <c r="TA48" s="81"/>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x14ac:dyDescent="0.2">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x14ac:dyDescent="0.2">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142.03</v>
      </c>
      <c r="Y55" s="106"/>
      <c r="Z55" s="106"/>
      <c r="AA55" s="106"/>
      <c r="AB55" s="106"/>
      <c r="AC55" s="106"/>
      <c r="AD55" s="106"/>
      <c r="AE55" s="106"/>
      <c r="AF55" s="106"/>
      <c r="AG55" s="106"/>
      <c r="AH55" s="106"/>
      <c r="AI55" s="106"/>
      <c r="AJ55" s="106"/>
      <c r="AK55" s="106"/>
      <c r="AL55" s="106"/>
      <c r="AM55" s="106"/>
      <c r="AN55" s="106"/>
      <c r="AO55" s="106"/>
      <c r="AP55" s="106"/>
      <c r="AQ55" s="107"/>
      <c r="AR55" s="105">
        <f>データ!BM6</f>
        <v>144.34</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138.93</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140.30000000000001</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135.88</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22.58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22.34</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23.17</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22.96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23.72</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75.75</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75.86</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75.349999999999994</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75.22</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75.209999999999994</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78.42</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78.22</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78.349999999999994</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77.88</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77.59</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x14ac:dyDescent="0.2">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x14ac:dyDescent="0.2">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x14ac:dyDescent="0.2">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x14ac:dyDescent="0.2">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2">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2">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109</v>
      </c>
      <c r="SN68" s="80"/>
      <c r="SO68" s="80"/>
      <c r="SP68" s="80"/>
      <c r="SQ68" s="80"/>
      <c r="SR68" s="80"/>
      <c r="SS68" s="80"/>
      <c r="ST68" s="80"/>
      <c r="SU68" s="80"/>
      <c r="SV68" s="80"/>
      <c r="SW68" s="80"/>
      <c r="SX68" s="80"/>
      <c r="SY68" s="80"/>
      <c r="SZ68" s="80"/>
      <c r="TA68" s="81"/>
    </row>
    <row r="69" spans="1:521" ht="13.5" customHeight="1" x14ac:dyDescent="0.2">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2">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2">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2">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2">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2">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2">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2">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2">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2">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2">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2">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72.319999999999993</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67.760000000000005</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67.739999999999995</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65.84</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62.73</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48.31</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48.31</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52.32</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61.61</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61.44</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0.31</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0.19</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0.27</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2">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56.41</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57.35</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57.93</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58.88</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59.48</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40.61</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37.619999999999997</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41.79</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43.44</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48.09</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0.12</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0.11</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0.32</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0.21</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0.13</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2">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37</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38</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39</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lQFyqQzm7O6B6Z7RjE4D9afDHupDN4DU3cK3SFKn7e/6paEZSXJkr2L0eJRRTmHcb3V9IOmqBvzbLQIx1+tnTw==" saltValue="B9bPHMdoMzGDh1nSvalDr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40</v>
      </c>
    </row>
    <row r="2" spans="1:140" x14ac:dyDescent="0.2">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42</v>
      </c>
      <c r="B3" s="46" t="s">
        <v>43</v>
      </c>
      <c r="C3" s="46" t="s">
        <v>44</v>
      </c>
      <c r="D3" s="46" t="s">
        <v>45</v>
      </c>
      <c r="E3" s="46" t="s">
        <v>46</v>
      </c>
      <c r="F3" s="46" t="s">
        <v>47</v>
      </c>
      <c r="G3" s="46" t="s">
        <v>48</v>
      </c>
      <c r="H3" s="153" t="s">
        <v>49</v>
      </c>
      <c r="I3" s="154"/>
      <c r="J3" s="154"/>
      <c r="K3" s="154"/>
      <c r="L3" s="154"/>
      <c r="M3" s="154"/>
      <c r="N3" s="154"/>
      <c r="O3" s="154"/>
      <c r="P3" s="154"/>
      <c r="Q3" s="154"/>
      <c r="R3" s="154"/>
      <c r="S3" s="154"/>
      <c r="T3" s="157" t="s">
        <v>50</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51</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2">
      <c r="A4" s="45" t="s">
        <v>52</v>
      </c>
      <c r="B4" s="47"/>
      <c r="C4" s="47"/>
      <c r="D4" s="47"/>
      <c r="E4" s="47"/>
      <c r="F4" s="47"/>
      <c r="G4" s="47"/>
      <c r="H4" s="155"/>
      <c r="I4" s="156"/>
      <c r="J4" s="156"/>
      <c r="K4" s="156"/>
      <c r="L4" s="156"/>
      <c r="M4" s="156"/>
      <c r="N4" s="156"/>
      <c r="O4" s="156"/>
      <c r="P4" s="156"/>
      <c r="Q4" s="156"/>
      <c r="R4" s="156"/>
      <c r="S4" s="156"/>
      <c r="T4" s="152" t="s">
        <v>53</v>
      </c>
      <c r="U4" s="152"/>
      <c r="V4" s="152"/>
      <c r="W4" s="152"/>
      <c r="X4" s="152"/>
      <c r="Y4" s="152"/>
      <c r="Z4" s="152"/>
      <c r="AA4" s="152"/>
      <c r="AB4" s="152"/>
      <c r="AC4" s="152"/>
      <c r="AD4" s="152"/>
      <c r="AE4" s="152" t="s">
        <v>54</v>
      </c>
      <c r="AF4" s="152"/>
      <c r="AG4" s="152"/>
      <c r="AH4" s="152"/>
      <c r="AI4" s="152"/>
      <c r="AJ4" s="152"/>
      <c r="AK4" s="152"/>
      <c r="AL4" s="152"/>
      <c r="AM4" s="152"/>
      <c r="AN4" s="152"/>
      <c r="AO4" s="152"/>
      <c r="AP4" s="152" t="s">
        <v>55</v>
      </c>
      <c r="AQ4" s="152"/>
      <c r="AR4" s="152"/>
      <c r="AS4" s="152"/>
      <c r="AT4" s="152"/>
      <c r="AU4" s="152"/>
      <c r="AV4" s="152"/>
      <c r="AW4" s="152"/>
      <c r="AX4" s="152"/>
      <c r="AY4" s="152"/>
      <c r="AZ4" s="152"/>
      <c r="BA4" s="152" t="s">
        <v>56</v>
      </c>
      <c r="BB4" s="152"/>
      <c r="BC4" s="152"/>
      <c r="BD4" s="152"/>
      <c r="BE4" s="152"/>
      <c r="BF4" s="152"/>
      <c r="BG4" s="152"/>
      <c r="BH4" s="152"/>
      <c r="BI4" s="152"/>
      <c r="BJ4" s="152"/>
      <c r="BK4" s="152"/>
      <c r="BL4" s="152" t="s">
        <v>57</v>
      </c>
      <c r="BM4" s="152"/>
      <c r="BN4" s="152"/>
      <c r="BO4" s="152"/>
      <c r="BP4" s="152"/>
      <c r="BQ4" s="152"/>
      <c r="BR4" s="152"/>
      <c r="BS4" s="152"/>
      <c r="BT4" s="152"/>
      <c r="BU4" s="152"/>
      <c r="BV4" s="152"/>
      <c r="BW4" s="152" t="s">
        <v>58</v>
      </c>
      <c r="BX4" s="152"/>
      <c r="BY4" s="152"/>
      <c r="BZ4" s="152"/>
      <c r="CA4" s="152"/>
      <c r="CB4" s="152"/>
      <c r="CC4" s="152"/>
      <c r="CD4" s="152"/>
      <c r="CE4" s="152"/>
      <c r="CF4" s="152"/>
      <c r="CG4" s="152"/>
      <c r="CH4" s="152" t="s">
        <v>59</v>
      </c>
      <c r="CI4" s="152"/>
      <c r="CJ4" s="152"/>
      <c r="CK4" s="152"/>
      <c r="CL4" s="152"/>
      <c r="CM4" s="152"/>
      <c r="CN4" s="152"/>
      <c r="CO4" s="152"/>
      <c r="CP4" s="152"/>
      <c r="CQ4" s="152"/>
      <c r="CR4" s="152"/>
      <c r="CS4" s="152" t="s">
        <v>60</v>
      </c>
      <c r="CT4" s="152"/>
      <c r="CU4" s="152"/>
      <c r="CV4" s="152"/>
      <c r="CW4" s="152"/>
      <c r="CX4" s="152"/>
      <c r="CY4" s="152"/>
      <c r="CZ4" s="152"/>
      <c r="DA4" s="152"/>
      <c r="DB4" s="152"/>
      <c r="DC4" s="152"/>
      <c r="DD4" s="152" t="s">
        <v>61</v>
      </c>
      <c r="DE4" s="152"/>
      <c r="DF4" s="152"/>
      <c r="DG4" s="152"/>
      <c r="DH4" s="152"/>
      <c r="DI4" s="152"/>
      <c r="DJ4" s="152"/>
      <c r="DK4" s="152"/>
      <c r="DL4" s="152"/>
      <c r="DM4" s="152"/>
      <c r="DN4" s="152"/>
      <c r="DO4" s="152" t="s">
        <v>62</v>
      </c>
      <c r="DP4" s="152"/>
      <c r="DQ4" s="152"/>
      <c r="DR4" s="152"/>
      <c r="DS4" s="152"/>
      <c r="DT4" s="152"/>
      <c r="DU4" s="152"/>
      <c r="DV4" s="152"/>
      <c r="DW4" s="152"/>
      <c r="DX4" s="152"/>
      <c r="DY4" s="152"/>
      <c r="DZ4" s="152" t="s">
        <v>63</v>
      </c>
      <c r="EA4" s="152"/>
      <c r="EB4" s="152"/>
      <c r="EC4" s="152"/>
      <c r="ED4" s="152"/>
      <c r="EE4" s="152"/>
      <c r="EF4" s="152"/>
      <c r="EG4" s="152"/>
      <c r="EH4" s="152"/>
      <c r="EI4" s="152"/>
      <c r="EJ4" s="152"/>
    </row>
    <row r="5" spans="1:140" x14ac:dyDescent="0.2">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2">
      <c r="A6" s="45" t="s">
        <v>89</v>
      </c>
      <c r="B6" s="50"/>
      <c r="C6" s="50"/>
      <c r="D6" s="50"/>
      <c r="E6" s="50"/>
      <c r="F6" s="50"/>
      <c r="G6" s="50"/>
      <c r="H6" s="50"/>
      <c r="I6" s="50"/>
      <c r="J6" s="50"/>
      <c r="K6" s="50"/>
      <c r="L6" s="50"/>
      <c r="M6" s="50"/>
      <c r="N6" s="50"/>
      <c r="O6" s="50"/>
      <c r="P6" s="50"/>
      <c r="Q6" s="51"/>
      <c r="R6" s="50"/>
      <c r="S6" s="50"/>
      <c r="T6" s="52">
        <f t="shared" ref="T6:CE6" si="3">T7</f>
        <v>138.99</v>
      </c>
      <c r="U6" s="52">
        <f>U7</f>
        <v>141</v>
      </c>
      <c r="V6" s="52">
        <f>V7</f>
        <v>137.63999999999999</v>
      </c>
      <c r="W6" s="52">
        <f>W7</f>
        <v>139.12</v>
      </c>
      <c r="X6" s="52">
        <f t="shared" si="3"/>
        <v>134.96</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606.54999999999995</v>
      </c>
      <c r="AQ6" s="52">
        <f>AQ7</f>
        <v>987.08</v>
      </c>
      <c r="AR6" s="52">
        <f>AR7</f>
        <v>903.79</v>
      </c>
      <c r="AS6" s="52">
        <f>AS7</f>
        <v>907.36</v>
      </c>
      <c r="AT6" s="52">
        <f t="shared" si="3"/>
        <v>1030.71</v>
      </c>
      <c r="AU6" s="52">
        <f t="shared" si="3"/>
        <v>221.79</v>
      </c>
      <c r="AV6" s="52">
        <f t="shared" si="3"/>
        <v>312.67</v>
      </c>
      <c r="AW6" s="52">
        <f t="shared" si="3"/>
        <v>345.05</v>
      </c>
      <c r="AX6" s="52">
        <f t="shared" si="3"/>
        <v>379.14</v>
      </c>
      <c r="AY6" s="52">
        <f t="shared" si="3"/>
        <v>394.58</v>
      </c>
      <c r="AZ6" s="50" t="str">
        <f>IF(AZ7="-","【-】","【"&amp;SUBSTITUTE(TEXT(AZ7,"#,##0.00"),"-","△")&amp;"】")</f>
        <v>【450.05】</v>
      </c>
      <c r="BA6" s="52">
        <f t="shared" si="3"/>
        <v>106.55</v>
      </c>
      <c r="BB6" s="52">
        <f>BB7</f>
        <v>92.06</v>
      </c>
      <c r="BC6" s="52">
        <f>BC7</f>
        <v>79.2</v>
      </c>
      <c r="BD6" s="52">
        <f>BD7</f>
        <v>66.239999999999995</v>
      </c>
      <c r="BE6" s="52">
        <f t="shared" si="3"/>
        <v>54.1</v>
      </c>
      <c r="BF6" s="52">
        <f t="shared" si="3"/>
        <v>297.23</v>
      </c>
      <c r="BG6" s="52">
        <f t="shared" si="3"/>
        <v>272.8</v>
      </c>
      <c r="BH6" s="52">
        <f t="shared" si="3"/>
        <v>255.89</v>
      </c>
      <c r="BI6" s="52">
        <f t="shared" si="3"/>
        <v>242.57</v>
      </c>
      <c r="BJ6" s="52">
        <f t="shared" si="3"/>
        <v>235.79</v>
      </c>
      <c r="BK6" s="50" t="str">
        <f>IF(BK7="-","【-】","【"&amp;SUBSTITUTE(TEXT(BK7,"#,##0.00"),"-","△")&amp;"】")</f>
        <v>【246.04】</v>
      </c>
      <c r="BL6" s="52">
        <f t="shared" si="3"/>
        <v>142.03</v>
      </c>
      <c r="BM6" s="52">
        <f>BM7</f>
        <v>144.34</v>
      </c>
      <c r="BN6" s="52">
        <f>BN7</f>
        <v>138.93</v>
      </c>
      <c r="BO6" s="52">
        <f>BO7</f>
        <v>140.30000000000001</v>
      </c>
      <c r="BP6" s="52">
        <f t="shared" si="3"/>
        <v>135.88</v>
      </c>
      <c r="BQ6" s="52">
        <f t="shared" si="3"/>
        <v>118.2</v>
      </c>
      <c r="BR6" s="52">
        <f t="shared" si="3"/>
        <v>119.5</v>
      </c>
      <c r="BS6" s="52">
        <f t="shared" si="3"/>
        <v>118.99</v>
      </c>
      <c r="BT6" s="52">
        <f t="shared" si="3"/>
        <v>119.17</v>
      </c>
      <c r="BU6" s="52">
        <f t="shared" si="3"/>
        <v>117.72</v>
      </c>
      <c r="BV6" s="50" t="str">
        <f>IF(BV7="-","【-】","【"&amp;SUBSTITUTE(TEXT(BV7,"#,##0.00"),"-","△")&amp;"】")</f>
        <v>【114.16】</v>
      </c>
      <c r="BW6" s="52">
        <f t="shared" si="3"/>
        <v>22.58</v>
      </c>
      <c r="BX6" s="52">
        <f>BX7</f>
        <v>22.34</v>
      </c>
      <c r="BY6" s="52">
        <f>BY7</f>
        <v>23.17</v>
      </c>
      <c r="BZ6" s="52">
        <f>BZ7</f>
        <v>22.96</v>
      </c>
      <c r="CA6" s="52">
        <f t="shared" si="3"/>
        <v>23.72</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75.75</v>
      </c>
      <c r="CI6" s="52">
        <f>CI7</f>
        <v>75.86</v>
      </c>
      <c r="CJ6" s="52">
        <f>CJ7</f>
        <v>75.349999999999994</v>
      </c>
      <c r="CK6" s="52">
        <f>CK7</f>
        <v>75.22</v>
      </c>
      <c r="CL6" s="52">
        <f t="shared" si="5"/>
        <v>75.209999999999994</v>
      </c>
      <c r="CM6" s="52">
        <f t="shared" si="5"/>
        <v>57.65</v>
      </c>
      <c r="CN6" s="52">
        <f t="shared" si="5"/>
        <v>57.52</v>
      </c>
      <c r="CO6" s="52">
        <f t="shared" si="5"/>
        <v>57.55</v>
      </c>
      <c r="CP6" s="52">
        <f t="shared" si="5"/>
        <v>57.69</v>
      </c>
      <c r="CQ6" s="52">
        <f t="shared" si="5"/>
        <v>58.56</v>
      </c>
      <c r="CR6" s="50" t="str">
        <f>IF(CR7="-","【-】","【"&amp;SUBSTITUTE(TEXT(CR7,"#,##0.00"),"-","△")&amp;"】")</f>
        <v>【55.52】</v>
      </c>
      <c r="CS6" s="52">
        <f t="shared" ref="CS6:DB6" si="6">CS7</f>
        <v>78.42</v>
      </c>
      <c r="CT6" s="52">
        <f>CT7</f>
        <v>78.22</v>
      </c>
      <c r="CU6" s="52">
        <f>CU7</f>
        <v>78.349999999999994</v>
      </c>
      <c r="CV6" s="52">
        <f>CV7</f>
        <v>77.88</v>
      </c>
      <c r="CW6" s="52">
        <f t="shared" si="6"/>
        <v>77.59</v>
      </c>
      <c r="CX6" s="52">
        <f t="shared" si="6"/>
        <v>79.72</v>
      </c>
      <c r="CY6" s="52">
        <f t="shared" si="6"/>
        <v>79.7</v>
      </c>
      <c r="CZ6" s="52">
        <f t="shared" si="6"/>
        <v>79.42</v>
      </c>
      <c r="DA6" s="52">
        <f t="shared" si="6"/>
        <v>79.2</v>
      </c>
      <c r="DB6" s="52">
        <f t="shared" si="6"/>
        <v>80.5</v>
      </c>
      <c r="DC6" s="50" t="str">
        <f>IF(DC7="-","【-】","【"&amp;SUBSTITUTE(TEXT(DC7,"#,##0.00"),"-","△")&amp;"】")</f>
        <v>【77.10】</v>
      </c>
      <c r="DD6" s="52">
        <f t="shared" ref="DD6:DM6" si="7">DD7</f>
        <v>72.319999999999993</v>
      </c>
      <c r="DE6" s="52">
        <f>DE7</f>
        <v>67.760000000000005</v>
      </c>
      <c r="DF6" s="52">
        <f>DF7</f>
        <v>67.739999999999995</v>
      </c>
      <c r="DG6" s="52">
        <f>DG7</f>
        <v>65.84</v>
      </c>
      <c r="DH6" s="52">
        <f t="shared" si="7"/>
        <v>62.73</v>
      </c>
      <c r="DI6" s="52">
        <f t="shared" si="7"/>
        <v>56.41</v>
      </c>
      <c r="DJ6" s="52">
        <f t="shared" si="7"/>
        <v>57.35</v>
      </c>
      <c r="DK6" s="52">
        <f t="shared" si="7"/>
        <v>57.93</v>
      </c>
      <c r="DL6" s="52">
        <f t="shared" si="7"/>
        <v>58.88</v>
      </c>
      <c r="DM6" s="52">
        <f t="shared" si="7"/>
        <v>59.48</v>
      </c>
      <c r="DN6" s="50" t="str">
        <f>IF(DN7="-","【-】","【"&amp;SUBSTITUTE(TEXT(DN7,"#,##0.00"),"-","△")&amp;"】")</f>
        <v>【58.53】</v>
      </c>
      <c r="DO6" s="52">
        <f t="shared" ref="DO6:DX6" si="8">DO7</f>
        <v>48.31</v>
      </c>
      <c r="DP6" s="52">
        <f>DP7</f>
        <v>48.31</v>
      </c>
      <c r="DQ6" s="52">
        <f>DQ7</f>
        <v>52.32</v>
      </c>
      <c r="DR6" s="52">
        <f>DR7</f>
        <v>61.61</v>
      </c>
      <c r="DS6" s="52">
        <f t="shared" si="8"/>
        <v>61.44</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0.31</v>
      </c>
      <c r="EC6" s="52">
        <f>EC7</f>
        <v>0.19</v>
      </c>
      <c r="ED6" s="52">
        <f t="shared" si="9"/>
        <v>0.27</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2">
      <c r="A7"/>
      <c r="B7" s="54" t="s">
        <v>90</v>
      </c>
      <c r="C7" s="54" t="s">
        <v>91</v>
      </c>
      <c r="D7" s="54" t="s">
        <v>92</v>
      </c>
      <c r="E7" s="54" t="s">
        <v>93</v>
      </c>
      <c r="F7" s="54" t="s">
        <v>94</v>
      </c>
      <c r="G7" s="54" t="s">
        <v>95</v>
      </c>
      <c r="H7" s="54" t="s">
        <v>96</v>
      </c>
      <c r="I7" s="54" t="s">
        <v>97</v>
      </c>
      <c r="J7" s="54" t="s">
        <v>98</v>
      </c>
      <c r="K7" s="55">
        <v>293000</v>
      </c>
      <c r="L7" s="54" t="s">
        <v>99</v>
      </c>
      <c r="M7" s="55">
        <v>1</v>
      </c>
      <c r="N7" s="55">
        <v>220356</v>
      </c>
      <c r="O7" s="56" t="s">
        <v>100</v>
      </c>
      <c r="P7" s="56">
        <v>92.2</v>
      </c>
      <c r="Q7" s="55">
        <v>28</v>
      </c>
      <c r="R7" s="55">
        <v>227325</v>
      </c>
      <c r="S7" s="54" t="s">
        <v>101</v>
      </c>
      <c r="T7" s="57">
        <v>138.99</v>
      </c>
      <c r="U7" s="57">
        <v>141</v>
      </c>
      <c r="V7" s="57">
        <v>137.63999999999999</v>
      </c>
      <c r="W7" s="57">
        <v>139.12</v>
      </c>
      <c r="X7" s="57">
        <v>134.96</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606.54999999999995</v>
      </c>
      <c r="AQ7" s="57">
        <v>987.08</v>
      </c>
      <c r="AR7" s="57">
        <v>903.79</v>
      </c>
      <c r="AS7" s="57">
        <v>907.36</v>
      </c>
      <c r="AT7" s="57">
        <v>1030.71</v>
      </c>
      <c r="AU7" s="57">
        <v>221.79</v>
      </c>
      <c r="AV7" s="57">
        <v>312.67</v>
      </c>
      <c r="AW7" s="57">
        <v>345.05</v>
      </c>
      <c r="AX7" s="57">
        <v>379.14</v>
      </c>
      <c r="AY7" s="57">
        <v>394.58</v>
      </c>
      <c r="AZ7" s="57">
        <v>450.05</v>
      </c>
      <c r="BA7" s="57">
        <v>106.55</v>
      </c>
      <c r="BB7" s="57">
        <v>92.06</v>
      </c>
      <c r="BC7" s="57">
        <v>79.2</v>
      </c>
      <c r="BD7" s="57">
        <v>66.239999999999995</v>
      </c>
      <c r="BE7" s="57">
        <v>54.1</v>
      </c>
      <c r="BF7" s="57">
        <v>297.23</v>
      </c>
      <c r="BG7" s="57">
        <v>272.8</v>
      </c>
      <c r="BH7" s="57">
        <v>255.89</v>
      </c>
      <c r="BI7" s="57">
        <v>242.57</v>
      </c>
      <c r="BJ7" s="57">
        <v>235.79</v>
      </c>
      <c r="BK7" s="57">
        <v>246.04</v>
      </c>
      <c r="BL7" s="57">
        <v>142.03</v>
      </c>
      <c r="BM7" s="57">
        <v>144.34</v>
      </c>
      <c r="BN7" s="57">
        <v>138.93</v>
      </c>
      <c r="BO7" s="57">
        <v>140.30000000000001</v>
      </c>
      <c r="BP7" s="57">
        <v>135.88</v>
      </c>
      <c r="BQ7" s="57">
        <v>118.2</v>
      </c>
      <c r="BR7" s="57">
        <v>119.5</v>
      </c>
      <c r="BS7" s="57">
        <v>118.99</v>
      </c>
      <c r="BT7" s="57">
        <v>119.17</v>
      </c>
      <c r="BU7" s="57">
        <v>117.72</v>
      </c>
      <c r="BV7" s="57">
        <v>114.16</v>
      </c>
      <c r="BW7" s="57">
        <v>22.58</v>
      </c>
      <c r="BX7" s="57">
        <v>22.34</v>
      </c>
      <c r="BY7" s="57">
        <v>23.17</v>
      </c>
      <c r="BZ7" s="57">
        <v>22.96</v>
      </c>
      <c r="CA7" s="57">
        <v>23.72</v>
      </c>
      <c r="CB7" s="57">
        <v>17.100000000000001</v>
      </c>
      <c r="CC7" s="57">
        <v>16.91</v>
      </c>
      <c r="CD7" s="57">
        <v>16.850000000000001</v>
      </c>
      <c r="CE7" s="57">
        <v>16.8</v>
      </c>
      <c r="CF7" s="57">
        <v>17.03</v>
      </c>
      <c r="CG7" s="57">
        <v>18.71</v>
      </c>
      <c r="CH7" s="57">
        <v>75.75</v>
      </c>
      <c r="CI7" s="57">
        <v>75.86</v>
      </c>
      <c r="CJ7" s="57">
        <v>75.349999999999994</v>
      </c>
      <c r="CK7" s="57">
        <v>75.22</v>
      </c>
      <c r="CL7" s="57">
        <v>75.209999999999994</v>
      </c>
      <c r="CM7" s="57">
        <v>57.65</v>
      </c>
      <c r="CN7" s="57">
        <v>57.52</v>
      </c>
      <c r="CO7" s="57">
        <v>57.55</v>
      </c>
      <c r="CP7" s="57">
        <v>57.69</v>
      </c>
      <c r="CQ7" s="57">
        <v>58.56</v>
      </c>
      <c r="CR7" s="57">
        <v>55.52</v>
      </c>
      <c r="CS7" s="57">
        <v>78.42</v>
      </c>
      <c r="CT7" s="57">
        <v>78.22</v>
      </c>
      <c r="CU7" s="57">
        <v>78.349999999999994</v>
      </c>
      <c r="CV7" s="57">
        <v>77.88</v>
      </c>
      <c r="CW7" s="57">
        <v>77.59</v>
      </c>
      <c r="CX7" s="57">
        <v>79.72</v>
      </c>
      <c r="CY7" s="57">
        <v>79.7</v>
      </c>
      <c r="CZ7" s="57">
        <v>79.42</v>
      </c>
      <c r="DA7" s="57">
        <v>79.2</v>
      </c>
      <c r="DB7" s="57">
        <v>80.5</v>
      </c>
      <c r="DC7" s="57">
        <v>77.099999999999994</v>
      </c>
      <c r="DD7" s="57">
        <v>72.319999999999993</v>
      </c>
      <c r="DE7" s="57">
        <v>67.760000000000005</v>
      </c>
      <c r="DF7" s="57">
        <v>67.739999999999995</v>
      </c>
      <c r="DG7" s="57">
        <v>65.84</v>
      </c>
      <c r="DH7" s="57">
        <v>62.73</v>
      </c>
      <c r="DI7" s="57">
        <v>56.41</v>
      </c>
      <c r="DJ7" s="57">
        <v>57.35</v>
      </c>
      <c r="DK7" s="57">
        <v>57.93</v>
      </c>
      <c r="DL7" s="57">
        <v>58.88</v>
      </c>
      <c r="DM7" s="57">
        <v>59.48</v>
      </c>
      <c r="DN7" s="57">
        <v>58.53</v>
      </c>
      <c r="DO7" s="57">
        <v>48.31</v>
      </c>
      <c r="DP7" s="57">
        <v>48.31</v>
      </c>
      <c r="DQ7" s="57">
        <v>52.32</v>
      </c>
      <c r="DR7" s="57">
        <v>61.61</v>
      </c>
      <c r="DS7" s="57">
        <v>61.44</v>
      </c>
      <c r="DT7" s="57">
        <v>40.61</v>
      </c>
      <c r="DU7" s="57">
        <v>37.619999999999997</v>
      </c>
      <c r="DV7" s="57">
        <v>41.79</v>
      </c>
      <c r="DW7" s="57">
        <v>43.44</v>
      </c>
      <c r="DX7" s="57">
        <v>48.09</v>
      </c>
      <c r="DY7" s="57">
        <v>45.47</v>
      </c>
      <c r="DZ7" s="57">
        <v>0</v>
      </c>
      <c r="EA7" s="57">
        <v>0</v>
      </c>
      <c r="EB7" s="57">
        <v>0.31</v>
      </c>
      <c r="EC7" s="57">
        <v>0.19</v>
      </c>
      <c r="ED7" s="57">
        <v>0.27</v>
      </c>
      <c r="EE7" s="57">
        <v>0.12</v>
      </c>
      <c r="EF7" s="57">
        <v>0.11</v>
      </c>
      <c r="EG7" s="57">
        <v>0.32</v>
      </c>
      <c r="EH7" s="57">
        <v>0.21</v>
      </c>
      <c r="EI7" s="57">
        <v>0.13</v>
      </c>
      <c r="EJ7" s="57">
        <v>0.16</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43</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2">
      <c r="T11" s="63" t="s">
        <v>23</v>
      </c>
      <c r="U11" s="64">
        <f>IF(T6="-",NA(),T6)</f>
        <v>138.99</v>
      </c>
      <c r="V11" s="64">
        <f>IF(U6="-",NA(),U6)</f>
        <v>141</v>
      </c>
      <c r="W11" s="64">
        <f>IF(V6="-",NA(),V6)</f>
        <v>137.63999999999999</v>
      </c>
      <c r="X11" s="64">
        <f>IF(W6="-",NA(),W6)</f>
        <v>139.12</v>
      </c>
      <c r="Y11" s="64">
        <f>IF(X6="-",NA(),X6)</f>
        <v>134.96</v>
      </c>
      <c r="AE11" s="63" t="s">
        <v>23</v>
      </c>
      <c r="AF11" s="64">
        <f>IF(AE6="-",NA(),AE6)</f>
        <v>0</v>
      </c>
      <c r="AG11" s="64">
        <f>IF(AF6="-",NA(),AF6)</f>
        <v>0</v>
      </c>
      <c r="AH11" s="64">
        <f>IF(AG6="-",NA(),AG6)</f>
        <v>0</v>
      </c>
      <c r="AI11" s="64">
        <f>IF(AH6="-",NA(),AH6)</f>
        <v>0</v>
      </c>
      <c r="AJ11" s="64">
        <f>IF(AI6="-",NA(),AI6)</f>
        <v>0</v>
      </c>
      <c r="AP11" s="63" t="s">
        <v>23</v>
      </c>
      <c r="AQ11" s="64">
        <f>IF(AP6="-",NA(),AP6)</f>
        <v>606.54999999999995</v>
      </c>
      <c r="AR11" s="64">
        <f>IF(AQ6="-",NA(),AQ6)</f>
        <v>987.08</v>
      </c>
      <c r="AS11" s="64">
        <f>IF(AR6="-",NA(),AR6)</f>
        <v>903.79</v>
      </c>
      <c r="AT11" s="64">
        <f>IF(AS6="-",NA(),AS6)</f>
        <v>907.36</v>
      </c>
      <c r="AU11" s="64">
        <f>IF(AT6="-",NA(),AT6)</f>
        <v>1030.71</v>
      </c>
      <c r="BA11" s="63" t="s">
        <v>23</v>
      </c>
      <c r="BB11" s="64">
        <f>IF(BA6="-",NA(),BA6)</f>
        <v>106.55</v>
      </c>
      <c r="BC11" s="64">
        <f>IF(BB6="-",NA(),BB6)</f>
        <v>92.06</v>
      </c>
      <c r="BD11" s="64">
        <f>IF(BC6="-",NA(),BC6)</f>
        <v>79.2</v>
      </c>
      <c r="BE11" s="64">
        <f>IF(BD6="-",NA(),BD6)</f>
        <v>66.239999999999995</v>
      </c>
      <c r="BF11" s="64">
        <f>IF(BE6="-",NA(),BE6)</f>
        <v>54.1</v>
      </c>
      <c r="BL11" s="63" t="s">
        <v>23</v>
      </c>
      <c r="BM11" s="64">
        <f>IF(BL6="-",NA(),BL6)</f>
        <v>142.03</v>
      </c>
      <c r="BN11" s="64">
        <f>IF(BM6="-",NA(),BM6)</f>
        <v>144.34</v>
      </c>
      <c r="BO11" s="64">
        <f>IF(BN6="-",NA(),BN6)</f>
        <v>138.93</v>
      </c>
      <c r="BP11" s="64">
        <f>IF(BO6="-",NA(),BO6)</f>
        <v>140.30000000000001</v>
      </c>
      <c r="BQ11" s="64">
        <f>IF(BP6="-",NA(),BP6)</f>
        <v>135.88</v>
      </c>
      <c r="BW11" s="63" t="s">
        <v>23</v>
      </c>
      <c r="BX11" s="64">
        <f>IF(BW6="-",NA(),BW6)</f>
        <v>22.58</v>
      </c>
      <c r="BY11" s="64">
        <f>IF(BX6="-",NA(),BX6)</f>
        <v>22.34</v>
      </c>
      <c r="BZ11" s="64">
        <f>IF(BY6="-",NA(),BY6)</f>
        <v>23.17</v>
      </c>
      <c r="CA11" s="64">
        <f>IF(BZ6="-",NA(),BZ6)</f>
        <v>22.96</v>
      </c>
      <c r="CB11" s="64">
        <f>IF(CA6="-",NA(),CA6)</f>
        <v>23.72</v>
      </c>
      <c r="CH11" s="63" t="s">
        <v>23</v>
      </c>
      <c r="CI11" s="64">
        <f>IF(CH6="-",NA(),CH6)</f>
        <v>75.75</v>
      </c>
      <c r="CJ11" s="64">
        <f>IF(CI6="-",NA(),CI6)</f>
        <v>75.86</v>
      </c>
      <c r="CK11" s="64">
        <f>IF(CJ6="-",NA(),CJ6)</f>
        <v>75.349999999999994</v>
      </c>
      <c r="CL11" s="64">
        <f>IF(CK6="-",NA(),CK6)</f>
        <v>75.22</v>
      </c>
      <c r="CM11" s="64">
        <f>IF(CL6="-",NA(),CL6)</f>
        <v>75.209999999999994</v>
      </c>
      <c r="CS11" s="63" t="s">
        <v>23</v>
      </c>
      <c r="CT11" s="64">
        <f>IF(CS6="-",NA(),CS6)</f>
        <v>78.42</v>
      </c>
      <c r="CU11" s="64">
        <f>IF(CT6="-",NA(),CT6)</f>
        <v>78.22</v>
      </c>
      <c r="CV11" s="64">
        <f>IF(CU6="-",NA(),CU6)</f>
        <v>78.349999999999994</v>
      </c>
      <c r="CW11" s="64">
        <f>IF(CV6="-",NA(),CV6)</f>
        <v>77.88</v>
      </c>
      <c r="CX11" s="64">
        <f>IF(CW6="-",NA(),CW6)</f>
        <v>77.59</v>
      </c>
      <c r="DD11" s="63" t="s">
        <v>23</v>
      </c>
      <c r="DE11" s="64">
        <f>IF(DD6="-",NA(),DD6)</f>
        <v>72.319999999999993</v>
      </c>
      <c r="DF11" s="64">
        <f>IF(DE6="-",NA(),DE6)</f>
        <v>67.760000000000005</v>
      </c>
      <c r="DG11" s="64">
        <f>IF(DF6="-",NA(),DF6)</f>
        <v>67.739999999999995</v>
      </c>
      <c r="DH11" s="64">
        <f>IF(DG6="-",NA(),DG6)</f>
        <v>65.84</v>
      </c>
      <c r="DI11" s="64">
        <f>IF(DH6="-",NA(),DH6)</f>
        <v>62.73</v>
      </c>
      <c r="DO11" s="63" t="s">
        <v>23</v>
      </c>
      <c r="DP11" s="64">
        <f>IF(DO6="-",NA(),DO6)</f>
        <v>48.31</v>
      </c>
      <c r="DQ11" s="64">
        <f>IF(DP6="-",NA(),DP6)</f>
        <v>48.31</v>
      </c>
      <c r="DR11" s="64">
        <f>IF(DQ6="-",NA(),DQ6)</f>
        <v>52.32</v>
      </c>
      <c r="DS11" s="64">
        <f>IF(DR6="-",NA(),DR6)</f>
        <v>61.61</v>
      </c>
      <c r="DT11" s="64">
        <f>IF(DS6="-",NA(),DS6)</f>
        <v>61.44</v>
      </c>
      <c r="DZ11" s="63" t="s">
        <v>23</v>
      </c>
      <c r="EA11" s="64">
        <f>IF(DZ6="-",NA(),DZ6)</f>
        <v>0</v>
      </c>
      <c r="EB11" s="64">
        <f>IF(EA6="-",NA(),EA6)</f>
        <v>0</v>
      </c>
      <c r="EC11" s="64">
        <f>IF(EB6="-",NA(),EB6)</f>
        <v>0.31</v>
      </c>
      <c r="ED11" s="64">
        <f>IF(EC6="-",NA(),EC6)</f>
        <v>0.19</v>
      </c>
      <c r="EE11" s="64">
        <f>IF(ED6="-",NA(),ED6)</f>
        <v>0.27</v>
      </c>
    </row>
    <row r="12" spans="1:140" x14ac:dyDescent="0.2">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武範</cp:lastModifiedBy>
  <cp:lastPrinted>2020-02-04T01:18:42Z</cp:lastPrinted>
  <dcterms:created xsi:type="dcterms:W3CDTF">2019-12-05T07:46:55Z</dcterms:created>
  <dcterms:modified xsi:type="dcterms:W3CDTF">2020-02-04T01:18:49Z</dcterms:modified>
  <cp:category/>
</cp:coreProperties>
</file>