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備後圏域勉強会\〇勉強会\02 提出用\"/>
    </mc:Choice>
  </mc:AlternateContent>
  <workbookProtection workbookAlgorithmName="SHA-512" workbookHashValue="VA2c5TavAPRmOGyNm31iBOyyTT89VV+YweicoQ60UPssb5gGz9W4EP8FN3FNVCbPTJtKWEzzerNT1fFh7taHLw==" workbookSaltValue="BXLJDR5MlTJBJIvit6dSI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<sst xmlns="http://schemas.openxmlformats.org/spreadsheetml/2006/main" count="231" uniqueCount="116">
  <si>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</si>
  <si>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</si>
  <si>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</si>
  <si>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</si>
  <si>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</si>
  <si>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</si>
  <si>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</si>
  <si>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</si>
  <si>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</si>
  <si>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</si>
  <si>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</si>
  <si>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</si>
  <si>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</si>
  <si>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</si>
  <si>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</si>
  <si>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</si>
  <si>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</si>
  <si>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</si>
  <si>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</si>
  <si>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</si>
  <si>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</si>
  <si>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</si>
  <si>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</si>
  <si>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</si>
  <si>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</si>
  <si>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</si>
  <si>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</si>
  <si>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</si>
  <si>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</si>
  <si>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</si>
  <si>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</si>
  <si>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</si>
  <si>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</si>
  <si>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</si>
  <si>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</si>
  <si>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</si>
  <si>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</si>
  <si>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</si>
  <si>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</si>
  <si>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</si>
  <si>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</si>
  <si>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</si>
  <si>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</si>
  <si>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</si>
  <si>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</si>
  <si>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</si>
  <si>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</si>
  <si>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</si>
  <si>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</si>
  <si>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</si>
  <si>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</si>
  <si>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</si>
  <si>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</si>
  <si>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</si>
  <si>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</si>
  <si>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</si>
  <si>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</si>
  <si>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</si>
  <si>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</si>
  <si>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</si>
  <si>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</si>
  <si>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</si>
  <si>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</si>
  <si>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</si>
  <si>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</si>
  <si>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</si>
  <si>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</si>
  <si>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</si>
  <si>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</si>
  <si>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</si>
  <si>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</si>
  <si>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</si>
  <si>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</si>
  <si>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</si>
  <si>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</si>
  <si>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</si>
  <si>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</si>
  <si>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</si>
  <si>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</si>
  <si>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</si>
  <si>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</si>
  <si>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</si>
  <si>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</si>
  <si>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</si>
  <si>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</si>
  <si>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</si>
  <si>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</si>
  <si>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</si>
  <si>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</si>
  <si>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</si>
  <si>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</si>
  <si>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</si>
  <si>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</si>
  <si>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</si>
  <si>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</si>
  <si>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</si>
  <si>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福山市</t>
  </si>
  <si>
    <t>法適用</t>
  </si>
  <si>
    <t>下水道事業</t>
  </si>
  <si>
    <t>公共下水道</t>
  </si>
  <si>
    <t>Ad</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</si>
  <si>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</si>
  <si>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</si>
  <si>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</si>
  <si>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</si>
  <si>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</si>
  <si>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</si>
  <si>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</si>
  <si>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</si>
  <si>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</si>
  <si>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</si>
  <si>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</si>
  <si>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</si>
  <si>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下水道事業を取り巻く経営環境は，汚水整備により処理区域は拡大するものの，1戸当たりの使用水量が減少傾向にあり，今後の下水道使用料収入の伸びは見込めない状況です。一方で，新たな汚水整備や老朽化した</t>
    </r>
    <r>
      <rPr>
        <sz val="9"/>
        <color theme="1"/>
        <rFont val="ＭＳ ゴシック"/>
        <family val="3"/>
        <charset val="128"/>
      </rPr>
      <t>施設の長寿命化・耐震化に対する投資が増大するなど，厳しい状況が続くものと見込んでいます。
　このような状況の中，「福山市上下水道事業中長期ビジョン（経営戦略）」や「前期実施計画」に基づき，経営資源を最大限に活用し，中長期的な視点に立った計画的・効率的な施設整備や持続可能な経営基盤を確立する中で，より一層の経営健全化に努めているところです。
　下水道は，市民生活や社会経済活動に欠くことの出来ないライフラインです。これからも，安心・安全かつ快適で衛生的な生活環境を確保するため，将来にわたって持続可能な事業経営を行い，市民に信頼される下水道事業を目指していきます。</t>
    </r>
    <phoneticPr fontId="4"/>
  </si>
  <si>
    <r>
      <t>「①有形固定資産減価償却率」
　類似団体平均等と比べて低い水準にあります。これは2012年度（平成24年度）に地方公営企業法を適用した時点から資産の減価償却を開始したことに</t>
    </r>
    <r>
      <rPr>
        <sz val="9"/>
        <color rgb="FFFF0000"/>
        <rFont val="ＭＳ ゴシック"/>
        <family val="3"/>
        <charset val="128"/>
      </rPr>
      <t>よるものです。</t>
    </r>
    <r>
      <rPr>
        <sz val="9"/>
        <rFont val="ＭＳ ゴシック"/>
        <family val="3"/>
        <charset val="128"/>
      </rPr>
      <t>本市の公共下水道は1952年度（昭和27年度）に事業着手しているため，この数値以上に施設の老朽化は進んでいます。
「②管渠老朽化率」
　類似団体平均等と比べて低い水準にあります。これは本市の下水道管渠整備が1980年代後半以降に重点的に取り組んでいることから，現時点で耐用年数（50年）を経過した管渠が少ないことによるものです。
「③管渠改善率」
　現時点で更新対象の管渠が少ないことから，類似団体平均等と比べて低い水準にあります。今後は，管渠の老朽化が進行することから，限られた財源の中で</t>
    </r>
    <r>
      <rPr>
        <sz val="9"/>
        <color rgb="FFFF0000"/>
        <rFont val="ＭＳ ゴシック"/>
        <family val="3"/>
        <charset val="128"/>
      </rPr>
      <t>計画的・効率的な管渠の更新に</t>
    </r>
    <r>
      <rPr>
        <sz val="9"/>
        <rFont val="ＭＳ ゴシック"/>
        <family val="3"/>
        <charset val="128"/>
      </rPr>
      <t>取り組むこととしています。</t>
    </r>
    <rPh sb="344" eb="347">
      <t>コウリツテキ</t>
    </rPh>
    <rPh sb="348" eb="350">
      <t>カンキョ</t>
    </rPh>
    <rPh sb="351" eb="353">
      <t>コウシン</t>
    </rPh>
    <phoneticPr fontId="4"/>
  </si>
  <si>
    <t>「①経常収支比率，②累積欠損金比率，⑤経費回収率」
　①，⑤は100％を超え,②は0％と，事業経営に必要な費用は下水道使用料等の経常的な収益で賄えています。
「③流動比率」
　前年度と比べて微増したものの，類似団体平均等と比べて低い水準にあり，将来の施設の更新・耐震化に必要な資金が十分に確保できていない状況です。
「④企業債残高対事業規模比率」※1
　企業債残高の減少によって前年度より減少しているものの，依然として類似団体平均等と比べて非常に高い水準にあります。新たな汚水整備については，引き続き，効率的・効果的な路線選定を行うとともに，事業費を段階的に縮小するなど新たな借入金の抑制に努めています。
「⑥汚水処理原価」
　企業債利息が減少したことや，業務の効率化と経費の節減に取り組んだ結果，前年度同水準となっています。
「⑦施設利用率」
　類似団体平均等と比べて高い水準にあり，引き続き，効率的な施設の運営に努めていきます。
「⑧水洗化率」
　類似団体平均等とほぼ同じ水準にあります。水洗化率の向上は下水道使用料収入の増加につながるものであることから，未接続の世帯に対する接続指導を強化しています。
※1　数値訂正：1284.01％（誤）⇒1294.18％（正）</t>
    <rPh sb="19" eb="21">
      <t>ケイヒ</t>
    </rPh>
    <rPh sb="21" eb="23">
      <t>カイシュウ</t>
    </rPh>
    <rPh sb="23" eb="24">
      <t>リツ</t>
    </rPh>
    <rPh sb="36" eb="37">
      <t>コ</t>
    </rPh>
    <rPh sb="179" eb="181">
      <t>キギョウ</t>
    </rPh>
    <rPh sb="181" eb="182">
      <t>サイ</t>
    </rPh>
    <rPh sb="182" eb="183">
      <t>ザン</t>
    </rPh>
    <rPh sb="183" eb="184">
      <t>タカ</t>
    </rPh>
    <rPh sb="185" eb="187">
      <t>ゲンショウ</t>
    </rPh>
    <rPh sb="317" eb="319">
      <t>キギョウ</t>
    </rPh>
    <rPh sb="319" eb="320">
      <t>サイ</t>
    </rPh>
    <rPh sb="320" eb="322">
      <t>リソク</t>
    </rPh>
    <rPh sb="323" eb="325">
      <t>ゲンショウ</t>
    </rPh>
    <rPh sb="349" eb="351">
      <t>ケッカ</t>
    </rPh>
    <rPh sb="352" eb="355">
      <t>ゼンネンド</t>
    </rPh>
    <rPh sb="441" eb="442">
      <t>オナ</t>
    </rPh>
    <rPh sb="517" eb="519">
      <t>スウチ</t>
    </rPh>
    <rPh sb="519" eb="521">
      <t>テイセイ</t>
    </rPh>
    <rPh sb="531" eb="532">
      <t>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</si>
</sst>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0.05</c:v>
                </c:pt>
                <c:pt idx="1">
                  <c:v>0.01</c:v>
                </c:pt>
                <c:pt idx="2">
                  <c:v>0.16</c:v>
                </c:pt>
                <c:pt idx="3">
                  <c:v>0.05</c:v>
                </c:pt>
                <c:pt idx="4">
                  <c:v>0.02</c:v>
                </c:pt>
              </c:numCache>
            </c:numRef>
          </c:val>
          <c:extLst>
            <c:ext xmlns:c16="http://schemas.microsoft.com/office/drawing/2014/chart" uri="{C3380CC4-5D6E-409C-BE32-E72D297353CC}">
              <c16:uniqueId val="{00000000-97A0-41C2-98DD-E3E4A1A4BBE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0.28000000000000003</c:v>
                </c:pt>
                <c:pt idx="2">
                  <c:v>0.21</c:v>
                </c:pt>
                <c:pt idx="3">
                  <c:v>0.25</c:v>
                </c:pt>
                <c:pt idx="4">
                  <c:v>0.21</c:v>
                </c:pt>
              </c:numCache>
            </c:numRef>
          </c:val>
          <c:smooth val="0"/>
          <c:extLst>
            <c:ext xmlns:c16="http://schemas.microsoft.com/office/drawing/2014/chart" uri="{C3380CC4-5D6E-409C-BE32-E72D297353CC}">
              <c16:uniqueId val="{00000001-97A0-41C2-98DD-E3E4A1A4BBE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84.08</c:v>
                </c:pt>
                <c:pt idx="1">
                  <c:v>85.89</c:v>
                </c:pt>
                <c:pt idx="2">
                  <c:v>84.54</c:v>
                </c:pt>
                <c:pt idx="3">
                  <c:v>87.18</c:v>
                </c:pt>
                <c:pt idx="4">
                  <c:v>89.46</c:v>
                </c:pt>
              </c:numCache>
            </c:numRef>
          </c:val>
          <c:extLst>
            <c:ext xmlns:c16="http://schemas.microsoft.com/office/drawing/2014/chart" uri="{C3380CC4-5D6E-409C-BE32-E72D297353CC}">
              <c16:uniqueId val="{00000000-1DB2-4461-A2FD-9CC6CDF2D8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66.63</c:v>
                </c:pt>
                <c:pt idx="1">
                  <c:v>67.040000000000006</c:v>
                </c:pt>
                <c:pt idx="2">
                  <c:v>66.34</c:v>
                </c:pt>
                <c:pt idx="3">
                  <c:v>67.069999999999993</c:v>
                </c:pt>
                <c:pt idx="4">
                  <c:v>66.78</c:v>
                </c:pt>
              </c:numCache>
            </c:numRef>
          </c:val>
          <c:smooth val="0"/>
          <c:extLst>
            <c:ext xmlns:c16="http://schemas.microsoft.com/office/drawing/2014/chart" uri="{C3380CC4-5D6E-409C-BE32-E72D297353CC}">
              <c16:uniqueId val="{00000001-1DB2-4461-A2FD-9CC6CDF2D8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92.72</c:v>
                </c:pt>
                <c:pt idx="1">
                  <c:v>93.21</c:v>
                </c:pt>
                <c:pt idx="2">
                  <c:v>93.56</c:v>
                </c:pt>
                <c:pt idx="3">
                  <c:v>93.91</c:v>
                </c:pt>
                <c:pt idx="4">
                  <c:v>94.3</c:v>
                </c:pt>
              </c:numCache>
            </c:numRef>
          </c:val>
          <c:extLst>
            <c:ext xmlns:c16="http://schemas.microsoft.com/office/drawing/2014/chart" uri="{C3380CC4-5D6E-409C-BE32-E72D297353CC}">
              <c16:uniqueId val="{00000000-6824-417C-9214-E7DC20954E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93.38</c:v>
                </c:pt>
                <c:pt idx="1">
                  <c:v>93.5</c:v>
                </c:pt>
                <c:pt idx="2">
                  <c:v>93.86</c:v>
                </c:pt>
                <c:pt idx="3">
                  <c:v>93.96</c:v>
                </c:pt>
                <c:pt idx="4">
                  <c:v>94.06</c:v>
                </c:pt>
              </c:numCache>
            </c:numRef>
          </c:val>
          <c:smooth val="0"/>
          <c:extLst>
            <c:ext xmlns:c16="http://schemas.microsoft.com/office/drawing/2014/chart" uri="{C3380CC4-5D6E-409C-BE32-E72D297353CC}">
              <c16:uniqueId val="{00000001-6824-417C-9214-E7DC20954E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115.43</c:v>
                </c:pt>
                <c:pt idx="1">
                  <c:v>118.58</c:v>
                </c:pt>
                <c:pt idx="2">
                  <c:v>117.74</c:v>
                </c:pt>
                <c:pt idx="3">
                  <c:v>117.3</c:v>
                </c:pt>
                <c:pt idx="4">
                  <c:v>116.53</c:v>
                </c:pt>
              </c:numCache>
            </c:numRef>
          </c:val>
          <c:extLst>
            <c:ext xmlns:c16="http://schemas.microsoft.com/office/drawing/2014/chart" uri="{C3380CC4-5D6E-409C-BE32-E72D297353CC}">
              <c16:uniqueId val="{00000000-D352-4788-A66F-E72E172EDB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108.52</c:v>
                </c:pt>
                <c:pt idx="1">
                  <c:v>109.12</c:v>
                </c:pt>
                <c:pt idx="2">
                  <c:v>110.22</c:v>
                </c:pt>
                <c:pt idx="3">
                  <c:v>110.01</c:v>
                </c:pt>
                <c:pt idx="4">
                  <c:v>111.12</c:v>
                </c:pt>
              </c:numCache>
            </c:numRef>
          </c:val>
          <c:smooth val="0"/>
          <c:extLst>
            <c:ext xmlns:c16="http://schemas.microsoft.com/office/drawing/2014/chart" uri="{C3380CC4-5D6E-409C-BE32-E72D297353CC}">
              <c16:uniqueId val="{00000001-D352-4788-A66F-E72E172EDB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11.12</c:v>
                </c:pt>
                <c:pt idx="1">
                  <c:v>13.69</c:v>
                </c:pt>
                <c:pt idx="2">
                  <c:v>15.97</c:v>
                </c:pt>
                <c:pt idx="3">
                  <c:v>18.45</c:v>
                </c:pt>
                <c:pt idx="4">
                  <c:v>20.59</c:v>
                </c:pt>
              </c:numCache>
            </c:numRef>
          </c:val>
          <c:extLst>
            <c:ext xmlns:c16="http://schemas.microsoft.com/office/drawing/2014/chart" uri="{C3380CC4-5D6E-409C-BE32-E72D297353CC}">
              <c16:uniqueId val="{00000000-39E8-40F1-B1D9-26BFFA2F279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27.96</c:v>
                </c:pt>
                <c:pt idx="1">
                  <c:v>28.81</c:v>
                </c:pt>
                <c:pt idx="2">
                  <c:v>31.19</c:v>
                </c:pt>
                <c:pt idx="3">
                  <c:v>33.090000000000003</c:v>
                </c:pt>
                <c:pt idx="4">
                  <c:v>34.33</c:v>
                </c:pt>
              </c:numCache>
            </c:numRef>
          </c:val>
          <c:smooth val="0"/>
          <c:extLst>
            <c:ext xmlns:c16="http://schemas.microsoft.com/office/drawing/2014/chart" uri="{C3380CC4-5D6E-409C-BE32-E72D297353CC}">
              <c16:uniqueId val="{00000001-39E8-40F1-B1D9-26BFFA2F279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1.85</c:v>
                </c:pt>
                <c:pt idx="1">
                  <c:v>1.95</c:v>
                </c:pt>
                <c:pt idx="2">
                  <c:v>2.27</c:v>
                </c:pt>
                <c:pt idx="3">
                  <c:v>2.59</c:v>
                </c:pt>
                <c:pt idx="4">
                  <c:v>3.1</c:v>
                </c:pt>
              </c:numCache>
            </c:numRef>
          </c:val>
          <c:extLst>
            <c:ext xmlns:c16="http://schemas.microsoft.com/office/drawing/2014/chart" uri="{C3380CC4-5D6E-409C-BE32-E72D297353CC}">
              <c16:uniqueId val="{00000000-D38B-47F7-819D-BF25DC977C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c:v>
                </c:pt>
                <c:pt idx="1">
                  <c:v>3.84</c:v>
                </c:pt>
                <c:pt idx="2">
                  <c:v>4.3099999999999996</c:v>
                </c:pt>
                <c:pt idx="3">
                  <c:v>5.04</c:v>
                </c:pt>
                <c:pt idx="4">
                  <c:v>5.1100000000000003</c:v>
                </c:pt>
              </c:numCache>
            </c:numRef>
          </c:val>
          <c:smooth val="0"/>
          <c:extLst>
            <c:ext xmlns:c16="http://schemas.microsoft.com/office/drawing/2014/chart" uri="{C3380CC4-5D6E-409C-BE32-E72D297353CC}">
              <c16:uniqueId val="{00000001-D38B-47F7-819D-BF25DC977C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6F-4B65-8AD9-05B339C2B9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4.87</c:v>
                </c:pt>
                <c:pt idx="1">
                  <c:v>3.8</c:v>
                </c:pt>
                <c:pt idx="2">
                  <c:v>3.21</c:v>
                </c:pt>
                <c:pt idx="3">
                  <c:v>2.36</c:v>
                </c:pt>
                <c:pt idx="4">
                  <c:v>2.0699999999999998</c:v>
                </c:pt>
              </c:numCache>
            </c:numRef>
          </c:val>
          <c:smooth val="0"/>
          <c:extLst>
            <c:ext xmlns:c16="http://schemas.microsoft.com/office/drawing/2014/chart" uri="{C3380CC4-5D6E-409C-BE32-E72D297353CC}">
              <c16:uniqueId val="{00000001-7E6F-4B65-8AD9-05B339C2B9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30.86</c:v>
                </c:pt>
                <c:pt idx="1">
                  <c:v>31.58</c:v>
                </c:pt>
                <c:pt idx="2">
                  <c:v>33.85</c:v>
                </c:pt>
                <c:pt idx="3">
                  <c:v>36.53</c:v>
                </c:pt>
                <c:pt idx="4">
                  <c:v>40.74</c:v>
                </c:pt>
              </c:numCache>
            </c:numRef>
          </c:val>
          <c:extLst>
            <c:ext xmlns:c16="http://schemas.microsoft.com/office/drawing/2014/chart" uri="{C3380CC4-5D6E-409C-BE32-E72D297353CC}">
              <c16:uniqueId val="{00000000-CC58-4373-88F4-31B4E854C1C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47.32</c:v>
                </c:pt>
                <c:pt idx="1">
                  <c:v>49.96</c:v>
                </c:pt>
                <c:pt idx="2">
                  <c:v>58.04</c:v>
                </c:pt>
                <c:pt idx="3">
                  <c:v>62.12</c:v>
                </c:pt>
                <c:pt idx="4">
                  <c:v>61.57</c:v>
                </c:pt>
              </c:numCache>
            </c:numRef>
          </c:val>
          <c:smooth val="0"/>
          <c:extLst>
            <c:ext xmlns:c16="http://schemas.microsoft.com/office/drawing/2014/chart" uri="{C3380CC4-5D6E-409C-BE32-E72D297353CC}">
              <c16:uniqueId val="{00000001-CC58-4373-88F4-31B4E854C1C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1554.28</c:v>
                </c:pt>
                <c:pt idx="1">
                  <c:v>1446.63</c:v>
                </c:pt>
                <c:pt idx="2">
                  <c:v>1397.7</c:v>
                </c:pt>
                <c:pt idx="3">
                  <c:v>1332.35</c:v>
                </c:pt>
                <c:pt idx="4">
                  <c:v>1284.01</c:v>
                </c:pt>
              </c:numCache>
            </c:numRef>
          </c:val>
          <c:extLst>
            <c:ext xmlns:c16="http://schemas.microsoft.com/office/drawing/2014/chart" uri="{C3380CC4-5D6E-409C-BE32-E72D297353CC}">
              <c16:uniqueId val="{00000000-3CCB-4584-9411-7DF04320640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1017.47</c:v>
                </c:pt>
                <c:pt idx="1">
                  <c:v>970.35</c:v>
                </c:pt>
                <c:pt idx="2">
                  <c:v>917.29</c:v>
                </c:pt>
                <c:pt idx="3">
                  <c:v>875.53</c:v>
                </c:pt>
                <c:pt idx="4">
                  <c:v>867.39</c:v>
                </c:pt>
              </c:numCache>
            </c:numRef>
          </c:val>
          <c:smooth val="0"/>
          <c:extLst>
            <c:ext xmlns:c16="http://schemas.microsoft.com/office/drawing/2014/chart" uri="{C3380CC4-5D6E-409C-BE32-E72D297353CC}">
              <c16:uniqueId val="{00000001-3CCB-4584-9411-7DF04320640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114.44</c:v>
                </c:pt>
                <c:pt idx="1">
                  <c:v>123.76</c:v>
                </c:pt>
                <c:pt idx="2">
                  <c:v>100</c:v>
                </c:pt>
                <c:pt idx="3">
                  <c:v>100</c:v>
                </c:pt>
                <c:pt idx="4">
                  <c:v>100</c:v>
                </c:pt>
              </c:numCache>
            </c:numRef>
          </c:val>
          <c:extLst>
            <c:ext xmlns:c16="http://schemas.microsoft.com/office/drawing/2014/chart" uri="{C3380CC4-5D6E-409C-BE32-E72D297353CC}">
              <c16:uniqueId val="{00000000-65E4-4663-80BF-2B147CA01F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96.37</c:v>
                </c:pt>
                <c:pt idx="1">
                  <c:v>99.26</c:v>
                </c:pt>
                <c:pt idx="2">
                  <c:v>99.67</c:v>
                </c:pt>
                <c:pt idx="3">
                  <c:v>99.83</c:v>
                </c:pt>
                <c:pt idx="4">
                  <c:v>100.91</c:v>
                </c:pt>
              </c:numCache>
            </c:numRef>
          </c:val>
          <c:smooth val="0"/>
          <c:extLst>
            <c:ext xmlns:c16="http://schemas.microsoft.com/office/drawing/2014/chart" uri="{C3380CC4-5D6E-409C-BE32-E72D297353CC}">
              <c16:uniqueId val="{00000001-65E4-4663-80BF-2B147CA01F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142.47999999999999</c:v>
                </c:pt>
                <c:pt idx="1">
                  <c:v>135.15</c:v>
                </c:pt>
                <c:pt idx="2">
                  <c:v>168.68</c:v>
                </c:pt>
                <c:pt idx="3">
                  <c:v>169.22</c:v>
                </c:pt>
                <c:pt idx="4">
                  <c:v>168.03</c:v>
                </c:pt>
              </c:numCache>
            </c:numRef>
          </c:val>
          <c:extLst>
            <c:ext xmlns:c16="http://schemas.microsoft.com/office/drawing/2014/chart" uri="{C3380CC4-5D6E-409C-BE32-E72D297353CC}">
              <c16:uniqueId val="{00000000-9960-41A5-AE2A-9163B7CAF1F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162.65</c:v>
                </c:pt>
                <c:pt idx="1">
                  <c:v>159.53</c:v>
                </c:pt>
                <c:pt idx="2">
                  <c:v>159.6</c:v>
                </c:pt>
                <c:pt idx="3">
                  <c:v>158.94</c:v>
                </c:pt>
                <c:pt idx="4">
                  <c:v>158.04</c:v>
                </c:pt>
              </c:numCache>
            </c:numRef>
          </c:val>
          <c:smooth val="0"/>
          <c:extLst>
            <c:ext xmlns:c16="http://schemas.microsoft.com/office/drawing/2014/chart" uri="{C3380CC4-5D6E-409C-BE32-E72D297353CC}">
              <c16:uniqueId val="{00000001-9960-41A5-AE2A-9163B7CAF1F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福山市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自治体職員 民間企業出身</v>
      </c>
      <c r="AE8" s="50"/>
      <c r="AF8" s="50"/>
      <c r="AG8" s="50"/>
      <c r="AH8" s="50"/>
      <c r="AI8" s="50"/>
      <c r="AJ8" s="50"/>
      <c r="AK8" s="3"/>
      <c r="AL8" s="51">
        <f>データ!S6</f>
        <v>468956</v>
      </c>
      <c r="AM8" s="51"/>
      <c r="AN8" s="51"/>
      <c r="AO8" s="51"/>
      <c r="AP8" s="51"/>
      <c r="AQ8" s="51"/>
      <c r="AR8" s="51"/>
      <c r="AS8" s="51"/>
      <c r="AT8" s="46">
        <f>データ!T6</f>
        <v>518.14</v>
      </c>
      <c r="AU8" s="46"/>
      <c r="AV8" s="46"/>
      <c r="AW8" s="46"/>
      <c r="AX8" s="46"/>
      <c r="AY8" s="46"/>
      <c r="AZ8" s="46"/>
      <c r="BA8" s="46"/>
      <c r="BB8" s="46">
        <f>データ!U6</f>
        <v>905.08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49.93</v>
      </c>
      <c r="J10" s="46"/>
      <c r="K10" s="46"/>
      <c r="L10" s="46"/>
      <c r="M10" s="46"/>
      <c r="N10" s="46"/>
      <c r="O10" s="46"/>
      <c r="P10" s="46">
        <f>データ!P6</f>
        <v>74.239999999999995</v>
      </c>
      <c r="Q10" s="46"/>
      <c r="R10" s="46"/>
      <c r="S10" s="46"/>
      <c r="T10" s="46"/>
      <c r="U10" s="46"/>
      <c r="V10" s="46"/>
      <c r="W10" s="46">
        <f>データ!Q6</f>
        <v>90.51</v>
      </c>
      <c r="X10" s="46"/>
      <c r="Y10" s="46"/>
      <c r="Z10" s="46"/>
      <c r="AA10" s="46"/>
      <c r="AB10" s="46"/>
      <c r="AC10" s="46"/>
      <c r="AD10" s="51">
        <f>データ!R6</f>
        <v>2926</v>
      </c>
      <c r="AE10" s="51"/>
      <c r="AF10" s="51"/>
      <c r="AG10" s="51"/>
      <c r="AH10" s="51"/>
      <c r="AI10" s="51"/>
      <c r="AJ10" s="51"/>
      <c r="AK10" s="2"/>
      <c r="AL10" s="51">
        <f>データ!V6</f>
        <v>347322</v>
      </c>
      <c r="AM10" s="51"/>
      <c r="AN10" s="51"/>
      <c r="AO10" s="51"/>
      <c r="AP10" s="51"/>
      <c r="AQ10" s="51"/>
      <c r="AR10" s="51"/>
      <c r="AS10" s="51"/>
      <c r="AT10" s="46">
        <f>データ!W6</f>
        <v>73.25</v>
      </c>
      <c r="AU10" s="46"/>
      <c r="AV10" s="46"/>
      <c r="AW10" s="46"/>
      <c r="AX10" s="46"/>
      <c r="AY10" s="46"/>
      <c r="AZ10" s="46"/>
      <c r="BA10" s="46"/>
      <c r="BB10" s="46">
        <f>データ!X6</f>
        <v>4741.6000000000004</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113</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KZaJN2476mvZnjeXl6R+xRYB7f6o0GNpwlfEm63XopbFX2WCS2xqfvmWbHQghDEyGOhpPE/GWWmxRV/mOYGwYg==" saltValue="uAZsxaUrprdCW32LCY0xE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342076</v>
      </c>
      <c r="D6" s="33">
        <f t="shared" si="3"/>
        <v>46</v>
      </c>
      <c r="E6" s="33">
        <f t="shared" si="3"/>
        <v>17</v>
      </c>
      <c r="F6" s="33">
        <f t="shared" si="3"/>
        <v>1</v>
      </c>
      <c r="G6" s="33">
        <f t="shared" si="3"/>
        <v>0</v>
      </c>
      <c r="H6" s="33" t="str">
        <f t="shared" si="3"/>
        <v>広島県　福山市</v>
      </c>
      <c r="I6" s="33" t="str">
        <f t="shared" si="3"/>
        <v>法適用</v>
      </c>
      <c r="J6" s="33" t="str">
        <f t="shared" si="3"/>
        <v>下水道事業</v>
      </c>
      <c r="K6" s="33" t="str">
        <f t="shared" si="3"/>
        <v>公共下水道</v>
      </c>
      <c r="L6" s="33" t="str">
        <f t="shared" si="3"/>
        <v>Ad</v>
      </c>
      <c r="M6" s="33" t="str">
        <f t="shared" si="3"/>
        <v>自治体職員 民間企業出身</v>
      </c>
      <c r="N6" s="34" t="str">
        <f t="shared" si="3"/>
        <v>-</v>
      </c>
      <c r="O6" s="34">
        <f t="shared" si="3"/>
        <v>49.93</v>
      </c>
      <c r="P6" s="34">
        <f t="shared" si="3"/>
        <v>74.239999999999995</v>
      </c>
      <c r="Q6" s="34">
        <f t="shared" si="3"/>
        <v>90.51</v>
      </c>
      <c r="R6" s="34">
        <f t="shared" si="3"/>
        <v>2926</v>
      </c>
      <c r="S6" s="34">
        <f t="shared" si="3"/>
        <v>468956</v>
      </c>
      <c r="T6" s="34">
        <f t="shared" si="3"/>
        <v>518.14</v>
      </c>
      <c r="U6" s="34">
        <f t="shared" si="3"/>
        <v>905.08</v>
      </c>
      <c r="V6" s="34">
        <f t="shared" si="3"/>
        <v>347322</v>
      </c>
      <c r="W6" s="34">
        <f t="shared" si="3"/>
        <v>73.25</v>
      </c>
      <c r="X6" s="34">
        <f t="shared" si="3"/>
        <v>4741.6000000000004</v>
      </c>
      <c r="Y6" s="35">
        <f>IF(Y7="",NA(),Y7)</f>
        <v>115.43</v>
      </c>
      <c r="Z6" s="35">
        <f t="shared" ref="Z6:AH6" si="4">IF(Z7="",NA(),Z7)</f>
        <v>118.58</v>
      </c>
      <c r="AA6" s="35">
        <f t="shared" si="4"/>
        <v>117.74</v>
      </c>
      <c r="AB6" s="35">
        <f t="shared" si="4"/>
        <v>117.3</v>
      </c>
      <c r="AC6" s="35">
        <f t="shared" si="4"/>
        <v>116.53</v>
      </c>
      <c r="AD6" s="35">
        <f t="shared" si="4"/>
        <v>108.52</v>
      </c>
      <c r="AE6" s="35">
        <f t="shared" si="4"/>
        <v>109.12</v>
      </c>
      <c r="AF6" s="35">
        <f t="shared" si="4"/>
        <v>110.22</v>
      </c>
      <c r="AG6" s="35">
        <f t="shared" si="4"/>
        <v>110.01</v>
      </c>
      <c r="AH6" s="35">
        <f t="shared" si="4"/>
        <v>111.12</v>
      </c>
      <c r="AI6" s="34" t="str">
        <f>IF(AI7="","",IF(AI7="-","【-】","【"&amp;SUBSTITUTE(TEXT(AI7,"#,##0.00"),"-","△")&amp;"】"))</f>
        <v>【108.07】</v>
      </c>
      <c r="AJ6" s="34">
        <f>IF(AJ7="",NA(),AJ7)</f>
        <v>0</v>
      </c>
      <c r="AK6" s="34">
        <f t="shared" ref="AK6:AS6" si="5">IF(AK7="",NA(),AK7)</f>
        <v>0</v>
      </c>
      <c r="AL6" s="34">
        <f t="shared" si="5"/>
        <v>0</v>
      </c>
      <c r="AM6" s="34">
        <f t="shared" si="5"/>
        <v>0</v>
      </c>
      <c r="AN6" s="34">
        <f t="shared" si="5"/>
        <v>0</v>
      </c>
      <c r="AO6" s="35">
        <f t="shared" si="5"/>
        <v>4.87</v>
      </c>
      <c r="AP6" s="35">
        <f t="shared" si="5"/>
        <v>3.8</v>
      </c>
      <c r="AQ6" s="35">
        <f t="shared" si="5"/>
        <v>3.21</v>
      </c>
      <c r="AR6" s="35">
        <f t="shared" si="5"/>
        <v>2.36</v>
      </c>
      <c r="AS6" s="35">
        <f t="shared" si="5"/>
        <v>2.0699999999999998</v>
      </c>
      <c r="AT6" s="34" t="str">
        <f>IF(AT7="","",IF(AT7="-","【-】","【"&amp;SUBSTITUTE(TEXT(AT7,"#,##0.00"),"-","△")&amp;"】"))</f>
        <v>【3.09】</v>
      </c>
      <c r="AU6" s="35">
        <f>IF(AU7="",NA(),AU7)</f>
        <v>30.86</v>
      </c>
      <c r="AV6" s="35">
        <f t="shared" ref="AV6:BD6" si="6">IF(AV7="",NA(),AV7)</f>
        <v>31.58</v>
      </c>
      <c r="AW6" s="35">
        <f t="shared" si="6"/>
        <v>33.85</v>
      </c>
      <c r="AX6" s="35">
        <f t="shared" si="6"/>
        <v>36.53</v>
      </c>
      <c r="AY6" s="35">
        <f t="shared" si="6"/>
        <v>40.74</v>
      </c>
      <c r="AZ6" s="35">
        <f t="shared" si="6"/>
        <v>47.32</v>
      </c>
      <c r="BA6" s="35">
        <f t="shared" si="6"/>
        <v>49.96</v>
      </c>
      <c r="BB6" s="35">
        <f t="shared" si="6"/>
        <v>58.04</v>
      </c>
      <c r="BC6" s="35">
        <f t="shared" si="6"/>
        <v>62.12</v>
      </c>
      <c r="BD6" s="35">
        <f t="shared" si="6"/>
        <v>61.57</v>
      </c>
      <c r="BE6" s="34" t="str">
        <f>IF(BE7="","",IF(BE7="-","【-】","【"&amp;SUBSTITUTE(TEXT(BE7,"#,##0.00"),"-","△")&amp;"】"))</f>
        <v>【69.54】</v>
      </c>
      <c r="BF6" s="35">
        <f>IF(BF7="",NA(),BF7)</f>
        <v>1554.28</v>
      </c>
      <c r="BG6" s="35">
        <f t="shared" ref="BG6:BO6" si="7">IF(BG7="",NA(),BG7)</f>
        <v>1446.63</v>
      </c>
      <c r="BH6" s="35">
        <f t="shared" si="7"/>
        <v>1397.7</v>
      </c>
      <c r="BI6" s="35">
        <f t="shared" si="7"/>
        <v>1332.35</v>
      </c>
      <c r="BJ6" s="35">
        <f t="shared" si="7"/>
        <v>1284.01</v>
      </c>
      <c r="BK6" s="35">
        <f t="shared" si="7"/>
        <v>1017.47</v>
      </c>
      <c r="BL6" s="35">
        <f t="shared" si="7"/>
        <v>970.35</v>
      </c>
      <c r="BM6" s="35">
        <f t="shared" si="7"/>
        <v>917.29</v>
      </c>
      <c r="BN6" s="35">
        <f t="shared" si="7"/>
        <v>875.53</v>
      </c>
      <c r="BO6" s="35">
        <f t="shared" si="7"/>
        <v>867.39</v>
      </c>
      <c r="BP6" s="34" t="str">
        <f>IF(BP7="","",IF(BP7="-","【-】","【"&amp;SUBSTITUTE(TEXT(BP7,"#,##0.00"),"-","△")&amp;"】"))</f>
        <v>【682.51】</v>
      </c>
      <c r="BQ6" s="35">
        <f>IF(BQ7="",NA(),BQ7)</f>
        <v>114.44</v>
      </c>
      <c r="BR6" s="35">
        <f t="shared" ref="BR6:BZ6" si="8">IF(BR7="",NA(),BR7)</f>
        <v>123.76</v>
      </c>
      <c r="BS6" s="35">
        <f t="shared" si="8"/>
        <v>100</v>
      </c>
      <c r="BT6" s="35">
        <f t="shared" si="8"/>
        <v>100</v>
      </c>
      <c r="BU6" s="35">
        <f t="shared" si="8"/>
        <v>100</v>
      </c>
      <c r="BV6" s="35">
        <f t="shared" si="8"/>
        <v>96.37</v>
      </c>
      <c r="BW6" s="35">
        <f t="shared" si="8"/>
        <v>99.26</v>
      </c>
      <c r="BX6" s="35">
        <f t="shared" si="8"/>
        <v>99.67</v>
      </c>
      <c r="BY6" s="35">
        <f t="shared" si="8"/>
        <v>99.83</v>
      </c>
      <c r="BZ6" s="35">
        <f t="shared" si="8"/>
        <v>100.91</v>
      </c>
      <c r="CA6" s="34" t="str">
        <f>IF(CA7="","",IF(CA7="-","【-】","【"&amp;SUBSTITUTE(TEXT(CA7,"#,##0.00"),"-","△")&amp;"】"))</f>
        <v>【100.34】</v>
      </c>
      <c r="CB6" s="35">
        <f>IF(CB7="",NA(),CB7)</f>
        <v>142.47999999999999</v>
      </c>
      <c r="CC6" s="35">
        <f t="shared" ref="CC6:CK6" si="9">IF(CC7="",NA(),CC7)</f>
        <v>135.15</v>
      </c>
      <c r="CD6" s="35">
        <f t="shared" si="9"/>
        <v>168.68</v>
      </c>
      <c r="CE6" s="35">
        <f t="shared" si="9"/>
        <v>169.22</v>
      </c>
      <c r="CF6" s="35">
        <f t="shared" si="9"/>
        <v>168.03</v>
      </c>
      <c r="CG6" s="35">
        <f t="shared" si="9"/>
        <v>162.65</v>
      </c>
      <c r="CH6" s="35">
        <f t="shared" si="9"/>
        <v>159.53</v>
      </c>
      <c r="CI6" s="35">
        <f t="shared" si="9"/>
        <v>159.6</v>
      </c>
      <c r="CJ6" s="35">
        <f t="shared" si="9"/>
        <v>158.94</v>
      </c>
      <c r="CK6" s="35">
        <f t="shared" si="9"/>
        <v>158.04</v>
      </c>
      <c r="CL6" s="34" t="str">
        <f>IF(CL7="","",IF(CL7="-","【-】","【"&amp;SUBSTITUTE(TEXT(CL7,"#,##0.00"),"-","△")&amp;"】"))</f>
        <v>【136.15】</v>
      </c>
      <c r="CM6" s="35">
        <f>IF(CM7="",NA(),CM7)</f>
        <v>84.08</v>
      </c>
      <c r="CN6" s="35">
        <f t="shared" ref="CN6:CV6" si="10">IF(CN7="",NA(),CN7)</f>
        <v>85.89</v>
      </c>
      <c r="CO6" s="35">
        <f t="shared" si="10"/>
        <v>84.54</v>
      </c>
      <c r="CP6" s="35">
        <f t="shared" si="10"/>
        <v>87.18</v>
      </c>
      <c r="CQ6" s="35">
        <f t="shared" si="10"/>
        <v>89.46</v>
      </c>
      <c r="CR6" s="35">
        <f t="shared" si="10"/>
        <v>66.63</v>
      </c>
      <c r="CS6" s="35">
        <f t="shared" si="10"/>
        <v>67.040000000000006</v>
      </c>
      <c r="CT6" s="35">
        <f t="shared" si="10"/>
        <v>66.34</v>
      </c>
      <c r="CU6" s="35">
        <f t="shared" si="10"/>
        <v>67.069999999999993</v>
      </c>
      <c r="CV6" s="35">
        <f t="shared" si="10"/>
        <v>66.78</v>
      </c>
      <c r="CW6" s="34" t="str">
        <f>IF(CW7="","",IF(CW7="-","【-】","【"&amp;SUBSTITUTE(TEXT(CW7,"#,##0.00"),"-","△")&amp;"】"))</f>
        <v>【59.64】</v>
      </c>
      <c r="CX6" s="35">
        <f>IF(CX7="",NA(),CX7)</f>
        <v>92.72</v>
      </c>
      <c r="CY6" s="35">
        <f t="shared" ref="CY6:DG6" si="11">IF(CY7="",NA(),CY7)</f>
        <v>93.21</v>
      </c>
      <c r="CZ6" s="35">
        <f t="shared" si="11"/>
        <v>93.56</v>
      </c>
      <c r="DA6" s="35">
        <f t="shared" si="11"/>
        <v>93.91</v>
      </c>
      <c r="DB6" s="35">
        <f t="shared" si="11"/>
        <v>94.3</v>
      </c>
      <c r="DC6" s="35">
        <f t="shared" si="11"/>
        <v>93.38</v>
      </c>
      <c r="DD6" s="35">
        <f t="shared" si="11"/>
        <v>93.5</v>
      </c>
      <c r="DE6" s="35">
        <f t="shared" si="11"/>
        <v>93.86</v>
      </c>
      <c r="DF6" s="35">
        <f t="shared" si="11"/>
        <v>93.96</v>
      </c>
      <c r="DG6" s="35">
        <f t="shared" si="11"/>
        <v>94.06</v>
      </c>
      <c r="DH6" s="34" t="str">
        <f>IF(DH7="","",IF(DH7="-","【-】","【"&amp;SUBSTITUTE(TEXT(DH7,"#,##0.00"),"-","△")&amp;"】"))</f>
        <v>【95.35】</v>
      </c>
      <c r="DI6" s="35">
        <f>IF(DI7="",NA(),DI7)</f>
        <v>11.12</v>
      </c>
      <c r="DJ6" s="35">
        <f t="shared" ref="DJ6:DR6" si="12">IF(DJ7="",NA(),DJ7)</f>
        <v>13.69</v>
      </c>
      <c r="DK6" s="35">
        <f t="shared" si="12"/>
        <v>15.97</v>
      </c>
      <c r="DL6" s="35">
        <f t="shared" si="12"/>
        <v>18.45</v>
      </c>
      <c r="DM6" s="35">
        <f t="shared" si="12"/>
        <v>20.59</v>
      </c>
      <c r="DN6" s="35">
        <f t="shared" si="12"/>
        <v>27.96</v>
      </c>
      <c r="DO6" s="35">
        <f t="shared" si="12"/>
        <v>28.81</v>
      </c>
      <c r="DP6" s="35">
        <f t="shared" si="12"/>
        <v>31.19</v>
      </c>
      <c r="DQ6" s="35">
        <f t="shared" si="12"/>
        <v>33.090000000000003</v>
      </c>
      <c r="DR6" s="35">
        <f t="shared" si="12"/>
        <v>34.33</v>
      </c>
      <c r="DS6" s="34" t="str">
        <f>IF(DS7="","",IF(DS7="-","【-】","【"&amp;SUBSTITUTE(TEXT(DS7,"#,##0.00"),"-","△")&amp;"】"))</f>
        <v>【38.57】</v>
      </c>
      <c r="DT6" s="35">
        <f>IF(DT7="",NA(),DT7)</f>
        <v>1.85</v>
      </c>
      <c r="DU6" s="35">
        <f t="shared" ref="DU6:EC6" si="13">IF(DU7="",NA(),DU7)</f>
        <v>1.95</v>
      </c>
      <c r="DV6" s="35">
        <f t="shared" si="13"/>
        <v>2.27</v>
      </c>
      <c r="DW6" s="35">
        <f t="shared" si="13"/>
        <v>2.59</v>
      </c>
      <c r="DX6" s="35">
        <f t="shared" si="13"/>
        <v>3.1</v>
      </c>
      <c r="DY6" s="35">
        <f t="shared" si="13"/>
        <v>3.4</v>
      </c>
      <c r="DZ6" s="35">
        <f t="shared" si="13"/>
        <v>3.84</v>
      </c>
      <c r="EA6" s="35">
        <f t="shared" si="13"/>
        <v>4.3099999999999996</v>
      </c>
      <c r="EB6" s="35">
        <f t="shared" si="13"/>
        <v>5.04</v>
      </c>
      <c r="EC6" s="35">
        <f t="shared" si="13"/>
        <v>5.1100000000000003</v>
      </c>
      <c r="ED6" s="34" t="str">
        <f>IF(ED7="","",IF(ED7="-","【-】","【"&amp;SUBSTITUTE(TEXT(ED7,"#,##0.00"),"-","△")&amp;"】"))</f>
        <v>【5.90】</v>
      </c>
      <c r="EE6" s="35">
        <f>IF(EE7="",NA(),EE7)</f>
        <v>0.05</v>
      </c>
      <c r="EF6" s="35">
        <f t="shared" ref="EF6:EN6" si="14">IF(EF7="",NA(),EF7)</f>
        <v>0.01</v>
      </c>
      <c r="EG6" s="35">
        <f t="shared" si="14"/>
        <v>0.16</v>
      </c>
      <c r="EH6" s="35">
        <f t="shared" si="14"/>
        <v>0.05</v>
      </c>
      <c r="EI6" s="35">
        <f t="shared" si="14"/>
        <v>0.02</v>
      </c>
      <c r="EJ6" s="35">
        <f t="shared" si="14"/>
        <v>0.22</v>
      </c>
      <c r="EK6" s="35">
        <f t="shared" si="14"/>
        <v>0.28000000000000003</v>
      </c>
      <c r="EL6" s="35">
        <f t="shared" si="14"/>
        <v>0.21</v>
      </c>
      <c r="EM6" s="35">
        <f t="shared" si="14"/>
        <v>0.25</v>
      </c>
      <c r="EN6" s="35">
        <f t="shared" si="14"/>
        <v>0.21</v>
      </c>
      <c r="EO6" s="34" t="str">
        <f>IF(EO7="","",IF(EO7="-","【-】","【"&amp;SUBSTITUTE(TEXT(EO7,"#,##0.00"),"-","△")&amp;"】"))</f>
        <v>【0.22】</v>
      </c>
    </row>
    <row r="7" spans="1:148" s="36" customFormat="1" x14ac:dyDescent="0.15">
      <c r="A7" s="28"/>
      <c r="B7" s="37">
        <v>2019</v>
      </c>
      <c r="C7" s="37">
        <v>342076</v>
      </c>
      <c r="D7" s="37">
        <v>46</v>
      </c>
      <c r="E7" s="37">
        <v>17</v>
      </c>
      <c r="F7" s="37">
        <v>1</v>
      </c>
      <c r="G7" s="37">
        <v>0</v>
      </c>
      <c r="H7" s="37" t="s">
        <v>96</v>
      </c>
      <c r="I7" s="37" t="s">
        <v>97</v>
      </c>
      <c r="J7" s="37" t="s">
        <v>98</v>
      </c>
      <c r="K7" s="37" t="s">
        <v>99</v>
      </c>
      <c r="L7" s="37" t="s">
        <v>100</v>
      </c>
      <c r="M7" s="37" t="s">
        <v>101</v>
      </c>
      <c r="N7" s="38" t="s">
        <v>102</v>
      </c>
      <c r="O7" s="38">
        <v>49.93</v>
      </c>
      <c r="P7" s="38">
        <v>74.239999999999995</v>
      </c>
      <c r="Q7" s="38">
        <v>90.51</v>
      </c>
      <c r="R7" s="38">
        <v>2926</v>
      </c>
      <c r="S7" s="38">
        <v>468956</v>
      </c>
      <c r="T7" s="38">
        <v>518.14</v>
      </c>
      <c r="U7" s="38">
        <v>905.08</v>
      </c>
      <c r="V7" s="38">
        <v>347322</v>
      </c>
      <c r="W7" s="38">
        <v>73.25</v>
      </c>
      <c r="X7" s="38">
        <v>4741.6000000000004</v>
      </c>
      <c r="Y7" s="38">
        <v>115.43</v>
      </c>
      <c r="Z7" s="38">
        <v>118.58</v>
      </c>
      <c r="AA7" s="38">
        <v>117.74</v>
      </c>
      <c r="AB7" s="38">
        <v>117.3</v>
      </c>
      <c r="AC7" s="38">
        <v>116.53</v>
      </c>
      <c r="AD7" s="38">
        <v>108.52</v>
      </c>
      <c r="AE7" s="38">
        <v>109.12</v>
      </c>
      <c r="AF7" s="38">
        <v>110.22</v>
      </c>
      <c r="AG7" s="38">
        <v>110.01</v>
      </c>
      <c r="AH7" s="38">
        <v>111.12</v>
      </c>
      <c r="AI7" s="38">
        <v>108.07</v>
      </c>
      <c r="AJ7" s="38">
        <v>0</v>
      </c>
      <c r="AK7" s="38">
        <v>0</v>
      </c>
      <c r="AL7" s="38">
        <v>0</v>
      </c>
      <c r="AM7" s="38">
        <v>0</v>
      </c>
      <c r="AN7" s="38">
        <v>0</v>
      </c>
      <c r="AO7" s="38">
        <v>4.87</v>
      </c>
      <c r="AP7" s="38">
        <v>3.8</v>
      </c>
      <c r="AQ7" s="38">
        <v>3.21</v>
      </c>
      <c r="AR7" s="38">
        <v>2.36</v>
      </c>
      <c r="AS7" s="38">
        <v>2.0699999999999998</v>
      </c>
      <c r="AT7" s="38">
        <v>3.09</v>
      </c>
      <c r="AU7" s="38">
        <v>30.86</v>
      </c>
      <c r="AV7" s="38">
        <v>31.58</v>
      </c>
      <c r="AW7" s="38">
        <v>33.85</v>
      </c>
      <c r="AX7" s="38">
        <v>36.53</v>
      </c>
      <c r="AY7" s="38">
        <v>40.74</v>
      </c>
      <c r="AZ7" s="38">
        <v>47.32</v>
      </c>
      <c r="BA7" s="38">
        <v>49.96</v>
      </c>
      <c r="BB7" s="38">
        <v>58.04</v>
      </c>
      <c r="BC7" s="38">
        <v>62.12</v>
      </c>
      <c r="BD7" s="38">
        <v>61.57</v>
      </c>
      <c r="BE7" s="38">
        <v>69.540000000000006</v>
      </c>
      <c r="BF7" s="38">
        <v>1554.28</v>
      </c>
      <c r="BG7" s="38">
        <v>1446.63</v>
      </c>
      <c r="BH7" s="38">
        <v>1397.7</v>
      </c>
      <c r="BI7" s="38">
        <v>1332.35</v>
      </c>
      <c r="BJ7" s="38">
        <v>1284.01</v>
      </c>
      <c r="BK7" s="38">
        <v>1017.47</v>
      </c>
      <c r="BL7" s="38">
        <v>970.35</v>
      </c>
      <c r="BM7" s="38">
        <v>917.29</v>
      </c>
      <c r="BN7" s="38">
        <v>875.53</v>
      </c>
      <c r="BO7" s="38">
        <v>867.39</v>
      </c>
      <c r="BP7" s="38">
        <v>682.51</v>
      </c>
      <c r="BQ7" s="38">
        <v>114.44</v>
      </c>
      <c r="BR7" s="38">
        <v>123.76</v>
      </c>
      <c r="BS7" s="38">
        <v>100</v>
      </c>
      <c r="BT7" s="38">
        <v>100</v>
      </c>
      <c r="BU7" s="38">
        <v>100</v>
      </c>
      <c r="BV7" s="38">
        <v>96.37</v>
      </c>
      <c r="BW7" s="38">
        <v>99.26</v>
      </c>
      <c r="BX7" s="38">
        <v>99.67</v>
      </c>
      <c r="BY7" s="38">
        <v>99.83</v>
      </c>
      <c r="BZ7" s="38">
        <v>100.91</v>
      </c>
      <c r="CA7" s="38">
        <v>100.34</v>
      </c>
      <c r="CB7" s="38">
        <v>142.47999999999999</v>
      </c>
      <c r="CC7" s="38">
        <v>135.15</v>
      </c>
      <c r="CD7" s="38">
        <v>168.68</v>
      </c>
      <c r="CE7" s="38">
        <v>169.22</v>
      </c>
      <c r="CF7" s="38">
        <v>168.03</v>
      </c>
      <c r="CG7" s="38">
        <v>162.65</v>
      </c>
      <c r="CH7" s="38">
        <v>159.53</v>
      </c>
      <c r="CI7" s="38">
        <v>159.6</v>
      </c>
      <c r="CJ7" s="38">
        <v>158.94</v>
      </c>
      <c r="CK7" s="38">
        <v>158.04</v>
      </c>
      <c r="CL7" s="38">
        <v>136.15</v>
      </c>
      <c r="CM7" s="38">
        <v>84.08</v>
      </c>
      <c r="CN7" s="38">
        <v>85.89</v>
      </c>
      <c r="CO7" s="38">
        <v>84.54</v>
      </c>
      <c r="CP7" s="38">
        <v>87.18</v>
      </c>
      <c r="CQ7" s="38">
        <v>89.46</v>
      </c>
      <c r="CR7" s="38">
        <v>66.63</v>
      </c>
      <c r="CS7" s="38">
        <v>67.040000000000006</v>
      </c>
      <c r="CT7" s="38">
        <v>66.34</v>
      </c>
      <c r="CU7" s="38">
        <v>67.069999999999993</v>
      </c>
      <c r="CV7" s="38">
        <v>66.78</v>
      </c>
      <c r="CW7" s="38">
        <v>59.64</v>
      </c>
      <c r="CX7" s="38">
        <v>92.72</v>
      </c>
      <c r="CY7" s="38">
        <v>93.21</v>
      </c>
      <c r="CZ7" s="38">
        <v>93.56</v>
      </c>
      <c r="DA7" s="38">
        <v>93.91</v>
      </c>
      <c r="DB7" s="38">
        <v>94.3</v>
      </c>
      <c r="DC7" s="38">
        <v>93.38</v>
      </c>
      <c r="DD7" s="38">
        <v>93.5</v>
      </c>
      <c r="DE7" s="38">
        <v>93.86</v>
      </c>
      <c r="DF7" s="38">
        <v>93.96</v>
      </c>
      <c r="DG7" s="38">
        <v>94.06</v>
      </c>
      <c r="DH7" s="38">
        <v>95.35</v>
      </c>
      <c r="DI7" s="38">
        <v>11.12</v>
      </c>
      <c r="DJ7" s="38">
        <v>13.69</v>
      </c>
      <c r="DK7" s="38">
        <v>15.97</v>
      </c>
      <c r="DL7" s="38">
        <v>18.45</v>
      </c>
      <c r="DM7" s="38">
        <v>20.59</v>
      </c>
      <c r="DN7" s="38">
        <v>27.96</v>
      </c>
      <c r="DO7" s="38">
        <v>28.81</v>
      </c>
      <c r="DP7" s="38">
        <v>31.19</v>
      </c>
      <c r="DQ7" s="38">
        <v>33.090000000000003</v>
      </c>
      <c r="DR7" s="38">
        <v>34.33</v>
      </c>
      <c r="DS7" s="38">
        <v>38.57</v>
      </c>
      <c r="DT7" s="38">
        <v>1.85</v>
      </c>
      <c r="DU7" s="38">
        <v>1.95</v>
      </c>
      <c r="DV7" s="38">
        <v>2.27</v>
      </c>
      <c r="DW7" s="38">
        <v>2.59</v>
      </c>
      <c r="DX7" s="38">
        <v>3.1</v>
      </c>
      <c r="DY7" s="38">
        <v>3.4</v>
      </c>
      <c r="DZ7" s="38">
        <v>3.84</v>
      </c>
      <c r="EA7" s="38">
        <v>4.3099999999999996</v>
      </c>
      <c r="EB7" s="38">
        <v>5.04</v>
      </c>
      <c r="EC7" s="38">
        <v>5.1100000000000003</v>
      </c>
      <c r="ED7" s="38">
        <v>5.9</v>
      </c>
      <c r="EE7" s="38">
        <v>0.05</v>
      </c>
      <c r="EF7" s="38">
        <v>0.01</v>
      </c>
      <c r="EG7" s="38">
        <v>0.16</v>
      </c>
      <c r="EH7" s="38">
        <v>0.05</v>
      </c>
      <c r="EI7" s="38">
        <v>0.02</v>
      </c>
      <c r="EJ7" s="38">
        <v>0.22</v>
      </c>
      <c r="EK7" s="38">
        <v>0.28000000000000003</v>
      </c>
      <c r="EL7" s="38">
        <v>0.21</v>
      </c>
      <c r="EM7" s="38">
        <v>0.25</v>
      </c>
      <c r="EN7" s="38">
        <v>0.21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福山市</cp:lastModifiedBy>
  <cp:lastPrinted>2021-01-26T00:26:37Z</cp:lastPrinted>
  <dcterms:created xsi:type="dcterms:W3CDTF">2020-12-04T02:29:39Z</dcterms:created>
  <dcterms:modified xsi:type="dcterms:W3CDTF">2022-03-17T00:39:45Z</dcterms:modified>
  <cp:category/>
</cp:coreProperties>
</file>