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3（R5）年度\03 回答\"/>
    </mc:Choice>
  </mc:AlternateContent>
  <xr:revisionPtr revIDLastSave="0" documentId="13_ncr:1_{957A2E0A-519C-486D-92CE-510D0D308359}" xr6:coauthVersionLast="47" xr6:coauthVersionMax="47" xr10:uidLastSave="{00000000-0000-0000-0000-000000000000}"/>
  <workbookProtection workbookAlgorithmName="SHA-512" workbookHashValue="I9eGf03lQEn+XEi3ckVHs8aj6QPrwzXdvPo5DhR0XV4tRZJ1c6EOODFxab02CpAB4D2sSPlaBVl7H6nCcYD7cg==" workbookSaltValue="YaSmR4utff/PF45Li7xcBQ==" workbookSpinCount="100000" lockStructure="1"/>
  <bookViews>
    <workbookView xWindow="-120" yWindow="-163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AT10"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<sst xmlns="http://schemas.openxmlformats.org/spreadsheetml/2006/main" count="231" uniqueCount="116">
  <si>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</si>
  <si>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</si>
  <si>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</si>
  <si>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</si>
  <si>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</si>
  <si>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</si>
  <si>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</si>
  <si>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</si>
  <si>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</si>
  <si>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</si>
  <si>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</si>
  <si>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</si>
  <si>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</si>
  <si>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</si>
  <si>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</si>
  <si>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</si>
  <si>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</si>
  <si>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</si>
  <si>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</si>
  <si>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</si>
  <si>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</si>
  <si>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</si>
  <si>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</si>
  <si>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</si>
  <si>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</si>
  <si>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</si>
  <si>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</si>
  <si>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</si>
  <si>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</si>
  <si>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</si>
  <si>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</si>
  <si>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</si>
  <si>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</si>
  <si>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</si>
  <si>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</si>
  <si>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</si>
  <si>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</si>
  <si>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</si>
  <si>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</si>
  <si>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</si>
  <si>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</si>
  <si>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</si>
  <si>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</si>
  <si>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</si>
  <si>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</si>
  <si>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</si>
  <si>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</si>
  <si>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</si>
  <si>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</si>
  <si>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</si>
  <si>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</si>
  <si>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</si>
  <si>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</si>
  <si>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</si>
  <si>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</si>
  <si>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</si>
  <si>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</si>
  <si>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</si>
  <si>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</si>
  <si>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</si>
  <si>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</si>
  <si>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</si>
  <si>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</si>
  <si>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</si>
  <si>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</si>
  <si>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</si>
  <si>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</si>
  <si>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</si>
  <si>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</si>
  <si>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</si>
  <si>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</si>
  <si>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</si>
  <si>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</si>
  <si>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</si>
  <si>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</si>
  <si>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</si>
  <si>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</si>
  <si>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</si>
  <si>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</si>
  <si>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</si>
  <si>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</si>
  <si>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</si>
  <si>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</si>
  <si>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</si>
  <si>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</si>
  <si>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</si>
  <si>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</si>
  <si>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</si>
  <si>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</si>
  <si>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</si>
  <si>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</si>
  <si>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</si>
  <si>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</si>
  <si>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</si>
  <si>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</si>
  <si>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</si>
  <si>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</si>
  <si>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</si>
  <si>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</si>
  <si>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</si>
  <si>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</si>
  <si>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</si>
  <si>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</si>
  <si>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</si>
  <si>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</si>
  <si>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</si>
  <si>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</si>
  <si>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</si>
  <si>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</si>
  <si>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</si>
  <si>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</si>
  <si>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</si>
  <si>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</si>
  <si>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資産の減価償却の状況を示す「①有形固定資産減価償却率」は、前年度比1.90ポイント増となったものの29.03％と引き続き低い水準にありますが、これは2012年度（平成24年度）に下水道事業へ地方公営企業法の規定を適用した時点から資産の減価償却を開始したことによるものです。本市の公共下水道は、1952年度（昭和27年度）から事業に着手し、この指標以上に施設の老朽化は進んでいることから、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法定耐用年数を経過した管渠延長の割合を示す「②管渠老朽化率」は、前年度比1.49ポイント増の8.06％、当該年度に更新した管渠延長の割合を示す「③管渠改善率」については、前年度比0.04ポイント減の0.22%となりましたが、「福山市下水道総合地震対策計画」や「福山市公共下水道ストックマネジメント計画」に基づき、引き続き、耐震化・長寿命化に取り組んでいきます。</t>
    <phoneticPr fontId="4"/>
  </si>
  <si>
    <r>
      <t>　下水道事業を取り巻く経営環境は、汚水整備により処理区域は拡大するものの、</t>
    </r>
    <r>
      <rPr>
        <sz val="8"/>
        <rFont val="ＭＳ ゴシック"/>
        <family val="3"/>
        <charset val="128"/>
      </rPr>
      <t>処理</t>
    </r>
    <r>
      <rPr>
        <sz val="8"/>
        <color theme="1"/>
        <rFont val="ＭＳ ゴシック"/>
        <family val="3"/>
        <charset val="128"/>
      </rPr>
      <t>区域内人口が減少に転じたことに伴い水洗化人口も減少したことに加え、1戸当たりの使用水量が減少傾向にあることから、今後の下水道使用料収入の伸びは見込めない状況です。一方で、汚水整備や浸水対策、老朽化した施設の長寿命化・耐震化などに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ともに、今後5年間の具体的な取組を示す「後期実施計画」を策定しました。
　下水道は、市民生活や社会経済活動に欠くことの出来ないライフラインです。これからも、安心・安全かつ快適で衛生的な生活環境を確保するため、限られた財源を有効活用し、重要度・優先度を踏まえた施設の更新・耐震化に取り組むなど、より一層の経営健全化と市民サービスの維持・向上に取り組むことで、将来にわたって持続可能な事業経営を行い、市民に信頼される下水道事業をめざしていきます。</t>
    </r>
    <phoneticPr fontId="4"/>
  </si>
  <si>
    <t xml:space="preserve">「①経常収支比率、②累積欠損金比率、⑤経費回収率」
　経営の健全性を示す「①経常収支比率」は、有収水量の減少による下水道使用料の減や流域下水道費の増はあったものの、他会計負担金等の経常収益の増、支払利息や修繕費等の経常費用の減少により、2.08ポイント増の116.85％となりました。また、使用料水準の妥当性を示す「⑤経費回収率」も、前年度と同様の100.00％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類似団体平均等と比べて低い水準にあり、将来の施設の更新・耐震化に必要な資金が十分に確保できていない状況です。
「④企業債残高対事業規模比率」
　類似団体平均等と比べて非常に高い水準にあります。新たな汚水整備については、引き続き、効率的・効果的な路線選定を行うとともに、事業費を段階的に縮小するなど新たな借入金の抑制に努めているところですが、浸水対策や強靭化対策（長寿命化・耐震化）の事業費増加に伴い、近年は微増しています。
　※数値訂正：（R1）1、284.01％⇒1、294.18％
「⑥汚水処理原価」
　本表においては、地方公営企業決算状況調査に基づき指標を算出しており、本市における「汚水処理原価」は「使用料単価」と同額になるため、年間有収水量の減少に伴い、前年度より増加しています。
「⑦施設利用率」
　類似団体平均等と比べて高い水準にあり、引き続き、効率的な施設の運営に努めていきます
「⑧水洗化率」
　類似団体平均に比べて高い水準にあります。水洗化率の向上は下水道使用料収入の増加につながるものであることから、引き続き未接続の世帯に対する接続指導を行っていきます。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</si>
</sst>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0.09</c:v>
                </c:pt>
                <c:pt idx="2">
                  <c:v>0.06</c:v>
                </c:pt>
                <c:pt idx="3">
                  <c:v>0.26</c:v>
                </c:pt>
                <c:pt idx="4">
                  <c:v>0.22</c:v>
                </c:pt>
              </c:numCache>
            </c:numRef>
          </c:val>
          <c:extLst>
            <c:ext xmlns:c16="http://schemas.microsoft.com/office/drawing/2014/chart" uri="{C3380CC4-5D6E-409C-BE32-E72D297353CC}">
              <c16:uniqueId val="{00000000-980D-494A-9DFA-83210A3F7F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980D-494A-9DFA-83210A3F7F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116.53</c:v>
                </c:pt>
                <c:pt idx="1">
                  <c:v>118.42</c:v>
                </c:pt>
                <c:pt idx="2">
                  <c:v>116.71</c:v>
                </c:pt>
                <c:pt idx="3">
                  <c:v>114.77</c:v>
                </c:pt>
                <c:pt idx="4">
                  <c:v>116.85</c:v>
                </c:pt>
              </c:numCache>
            </c:numRef>
          </c:val>
          <c:extLst>
            <c:ext xmlns:c16="http://schemas.microsoft.com/office/drawing/2014/chart" uri="{C3380CC4-5D6E-409C-BE32-E72D297353CC}">
              <c16:uniqueId val="{00000000-BFCA-4F94-89A5-729CD7C5FD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BFCA-4F94-89A5-729CD7C5FD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20.59</c:v>
                </c:pt>
                <c:pt idx="1">
                  <c:v>22.93</c:v>
                </c:pt>
                <c:pt idx="2">
                  <c:v>25.2</c:v>
                </c:pt>
                <c:pt idx="3">
                  <c:v>27.13</c:v>
                </c:pt>
                <c:pt idx="4">
                  <c:v>29.03</c:v>
                </c:pt>
              </c:numCache>
            </c:numRef>
          </c:val>
          <c:extLst>
            <c:ext xmlns:c16="http://schemas.microsoft.com/office/drawing/2014/chart" uri="{C3380CC4-5D6E-409C-BE32-E72D297353CC}">
              <c16:uniqueId val="{00000000-F17B-445D-8686-7723D9E3AF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F17B-445D-8686-7723D9E3AF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3.1</c:v>
                </c:pt>
                <c:pt idx="1">
                  <c:v>4.25</c:v>
                </c:pt>
                <c:pt idx="2">
                  <c:v>5.21</c:v>
                </c:pt>
                <c:pt idx="3">
                  <c:v>6.57</c:v>
                </c:pt>
                <c:pt idx="4">
                  <c:v>8.06</c:v>
                </c:pt>
              </c:numCache>
            </c:numRef>
          </c:val>
          <c:extLst>
            <c:ext xmlns:c16="http://schemas.microsoft.com/office/drawing/2014/chart" uri="{C3380CC4-5D6E-409C-BE32-E72D297353CC}">
              <c16:uniqueId val="{00000000-C055-42F8-87AF-959937A95B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C055-42F8-87AF-959937A95B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7-4008-A38E-FF1784B60A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4687-4008-A38E-FF1784B60A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40.74</c:v>
                </c:pt>
                <c:pt idx="1">
                  <c:v>40.619999999999997</c:v>
                </c:pt>
                <c:pt idx="2">
                  <c:v>41.83</c:v>
                </c:pt>
                <c:pt idx="3">
                  <c:v>58.28</c:v>
                </c:pt>
                <c:pt idx="4">
                  <c:v>62.97</c:v>
                </c:pt>
              </c:numCache>
            </c:numRef>
          </c:val>
          <c:extLst>
            <c:ext xmlns:c16="http://schemas.microsoft.com/office/drawing/2014/chart" uri="{C3380CC4-5D6E-409C-BE32-E72D297353CC}">
              <c16:uniqueId val="{00000000-435E-4A1A-A02D-B1B0BCE193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435E-4A1A-A02D-B1B0BCE193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1284.01</c:v>
                </c:pt>
                <c:pt idx="1">
                  <c:v>1238.6600000000001</c:v>
                </c:pt>
                <c:pt idx="2">
                  <c:v>1204.17</c:v>
                </c:pt>
                <c:pt idx="3">
                  <c:v>1215.1400000000001</c:v>
                </c:pt>
                <c:pt idx="4">
                  <c:v>1231.23</c:v>
                </c:pt>
              </c:numCache>
            </c:numRef>
          </c:val>
          <c:extLst>
            <c:ext xmlns:c16="http://schemas.microsoft.com/office/drawing/2014/chart" uri="{C3380CC4-5D6E-409C-BE32-E72D297353CC}">
              <c16:uniqueId val="{00000000-A65B-44FD-ACCF-ADFA5DE235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A65B-44FD-ACCF-ADFA5DE235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98-4B22-90D2-994BDE14EC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1098-4B22-90D2-994BDE14EC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168.03</c:v>
                </c:pt>
                <c:pt idx="1">
                  <c:v>166.61</c:v>
                </c:pt>
                <c:pt idx="2">
                  <c:v>166.32</c:v>
                </c:pt>
                <c:pt idx="3">
                  <c:v>165.95</c:v>
                </c:pt>
                <c:pt idx="4">
                  <c:v>166.49</c:v>
                </c:pt>
              </c:numCache>
            </c:numRef>
          </c:val>
          <c:extLst>
            <c:ext xmlns:c16="http://schemas.microsoft.com/office/drawing/2014/chart" uri="{C3380CC4-5D6E-409C-BE32-E72D297353CC}">
              <c16:uniqueId val="{00000000-97B9-41DC-9025-26FF815491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97B9-41DC-9025-26FF815491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89.46</c:v>
                </c:pt>
                <c:pt idx="1">
                  <c:v>89.99</c:v>
                </c:pt>
                <c:pt idx="2">
                  <c:v>88.16</c:v>
                </c:pt>
                <c:pt idx="3">
                  <c:v>87.46</c:v>
                </c:pt>
                <c:pt idx="4">
                  <c:v>87.92</c:v>
                </c:pt>
              </c:numCache>
            </c:numRef>
          </c:val>
          <c:extLst>
            <c:ext xmlns:c16="http://schemas.microsoft.com/office/drawing/2014/chart" uri="{C3380CC4-5D6E-409C-BE32-E72D297353CC}">
              <c16:uniqueId val="{00000000-1DC4-4FC2-945E-66A36EF9AB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1DC4-4FC2-945E-66A36EF9AB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94.3</c:v>
                </c:pt>
                <c:pt idx="1">
                  <c:v>94.82</c:v>
                </c:pt>
                <c:pt idx="2">
                  <c:v>95.21</c:v>
                </c:pt>
                <c:pt idx="3">
                  <c:v>95.46</c:v>
                </c:pt>
                <c:pt idx="4">
                  <c:v>95.7</c:v>
                </c:pt>
              </c:numCache>
            </c:numRef>
          </c:val>
          <c:extLst>
            <c:ext xmlns:c16="http://schemas.microsoft.com/office/drawing/2014/chart" uri="{C3380CC4-5D6E-409C-BE32-E72D297353CC}">
              <c16:uniqueId val="{00000000-8E58-409E-8F32-11D48DD06A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8E58-409E-8F32-11D48DD06A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142" zoomScaleNormal="142"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広島県　福山市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458192</v>
      </c>
      <c r="AM8" s="41"/>
      <c r="AN8" s="41"/>
      <c r="AO8" s="41"/>
      <c r="AP8" s="41"/>
      <c r="AQ8" s="41"/>
      <c r="AR8" s="41"/>
      <c r="AS8" s="41"/>
      <c r="AT8" s="34">
        <f>データ!T6</f>
        <v>517.72</v>
      </c>
      <c r="AU8" s="34"/>
      <c r="AV8" s="34"/>
      <c r="AW8" s="34"/>
      <c r="AX8" s="34"/>
      <c r="AY8" s="34"/>
      <c r="AZ8" s="34"/>
      <c r="BA8" s="34"/>
      <c r="BB8" s="34">
        <f>データ!U6</f>
        <v>885.02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54.69</v>
      </c>
      <c r="J10" s="34"/>
      <c r="K10" s="34"/>
      <c r="L10" s="34"/>
      <c r="M10" s="34"/>
      <c r="N10" s="34"/>
      <c r="O10" s="34"/>
      <c r="P10" s="34">
        <f>データ!P6</f>
        <v>76.34</v>
      </c>
      <c r="Q10" s="34"/>
      <c r="R10" s="34"/>
      <c r="S10" s="34"/>
      <c r="T10" s="34"/>
      <c r="U10" s="34"/>
      <c r="V10" s="34"/>
      <c r="W10" s="34">
        <f>データ!Q6</f>
        <v>89.72</v>
      </c>
      <c r="X10" s="34"/>
      <c r="Y10" s="34"/>
      <c r="Z10" s="34"/>
      <c r="AA10" s="34"/>
      <c r="AB10" s="34"/>
      <c r="AC10" s="34"/>
      <c r="AD10" s="41">
        <f>データ!R6</f>
        <v>2926</v>
      </c>
      <c r="AE10" s="41"/>
      <c r="AF10" s="41"/>
      <c r="AG10" s="41"/>
      <c r="AH10" s="41"/>
      <c r="AI10" s="41"/>
      <c r="AJ10" s="41"/>
      <c r="AK10" s="2"/>
      <c r="AL10" s="41">
        <f>データ!V6</f>
        <v>348335</v>
      </c>
      <c r="AM10" s="41"/>
      <c r="AN10" s="41"/>
      <c r="AO10" s="41"/>
      <c r="AP10" s="41"/>
      <c r="AQ10" s="41"/>
      <c r="AR10" s="41"/>
      <c r="AS10" s="41"/>
      <c r="AT10" s="34">
        <f>データ!W6</f>
        <v>74.39</v>
      </c>
      <c r="AU10" s="34"/>
      <c r="AV10" s="34"/>
      <c r="AW10" s="34"/>
      <c r="AX10" s="34"/>
      <c r="AY10" s="34"/>
      <c r="AZ10" s="34"/>
      <c r="BA10" s="34"/>
      <c r="BB10" s="34">
        <f>データ!X6</f>
        <v>4682.55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I+/JPcL4eKJMBTAZUZZyPiOGLEcGAFAAzBZUp79gZZRM47bDhaH0tgWiOtjtYK7uBofbGHJvcU9ZpyrKAMx7A==" saltValue="gq+3NE8ATDSy7JShAVyw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342076</v>
      </c>
      <c r="D6" s="19">
        <f t="shared" si="3"/>
        <v>46</v>
      </c>
      <c r="E6" s="19">
        <f t="shared" si="3"/>
        <v>17</v>
      </c>
      <c r="F6" s="19">
        <f t="shared" si="3"/>
        <v>1</v>
      </c>
      <c r="G6" s="19">
        <f t="shared" si="3"/>
        <v>0</v>
      </c>
      <c r="H6" s="19" t="str">
        <f t="shared" si="3"/>
        <v>広島県　福山市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54.69</v>
      </c>
      <c r="P6" s="20">
        <f t="shared" si="3"/>
        <v>76.34</v>
      </c>
      <c r="Q6" s="20">
        <f t="shared" si="3"/>
        <v>89.72</v>
      </c>
      <c r="R6" s="20">
        <f t="shared" si="3"/>
        <v>2926</v>
      </c>
      <c r="S6" s="20">
        <f t="shared" si="3"/>
        <v>458192</v>
      </c>
      <c r="T6" s="20">
        <f t="shared" si="3"/>
        <v>517.72</v>
      </c>
      <c r="U6" s="20">
        <f t="shared" si="3"/>
        <v>885.02</v>
      </c>
      <c r="V6" s="20">
        <f t="shared" si="3"/>
        <v>348335</v>
      </c>
      <c r="W6" s="20">
        <f t="shared" si="3"/>
        <v>74.39</v>
      </c>
      <c r="X6" s="20">
        <f t="shared" si="3"/>
        <v>4682.55</v>
      </c>
      <c r="Y6" s="21">
        <f>IF(Y7="",NA(),Y7)</f>
        <v>116.53</v>
      </c>
      <c r="Z6" s="21">
        <f t="shared" ref="Z6:AH6" si="4">IF(Z7="",NA(),Z7)</f>
        <v>118.42</v>
      </c>
      <c r="AA6" s="21">
        <f t="shared" si="4"/>
        <v>116.71</v>
      </c>
      <c r="AB6" s="21">
        <f t="shared" si="4"/>
        <v>114.77</v>
      </c>
      <c r="AC6" s="21">
        <f t="shared" si="4"/>
        <v>116.85</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40.74</v>
      </c>
      <c r="AV6" s="21">
        <f t="shared" ref="AV6:BD6" si="6">IF(AV7="",NA(),AV7)</f>
        <v>40.619999999999997</v>
      </c>
      <c r="AW6" s="21">
        <f t="shared" si="6"/>
        <v>41.83</v>
      </c>
      <c r="AX6" s="21">
        <f t="shared" si="6"/>
        <v>58.28</v>
      </c>
      <c r="AY6" s="21">
        <f t="shared" si="6"/>
        <v>62.97</v>
      </c>
      <c r="AZ6" s="21">
        <f t="shared" si="6"/>
        <v>61.57</v>
      </c>
      <c r="BA6" s="21">
        <f t="shared" si="6"/>
        <v>60.82</v>
      </c>
      <c r="BB6" s="21">
        <f t="shared" si="6"/>
        <v>63.48</v>
      </c>
      <c r="BC6" s="21">
        <f t="shared" si="6"/>
        <v>65.510000000000005</v>
      </c>
      <c r="BD6" s="21">
        <f t="shared" si="6"/>
        <v>72.78</v>
      </c>
      <c r="BE6" s="20" t="str">
        <f>IF(BE7="","",IF(BE7="-","【-】","【"&amp;SUBSTITUTE(TEXT(BE7,"#,##0.00"),"-","△")&amp;"】"))</f>
        <v>【78.43】</v>
      </c>
      <c r="BF6" s="21">
        <f>IF(BF7="",NA(),BF7)</f>
        <v>1284.01</v>
      </c>
      <c r="BG6" s="21">
        <f t="shared" ref="BG6:BO6" si="7">IF(BG7="",NA(),BG7)</f>
        <v>1238.6600000000001</v>
      </c>
      <c r="BH6" s="21">
        <f t="shared" si="7"/>
        <v>1204.17</v>
      </c>
      <c r="BI6" s="21">
        <f t="shared" si="7"/>
        <v>1215.1400000000001</v>
      </c>
      <c r="BJ6" s="21">
        <f t="shared" si="7"/>
        <v>1231.23</v>
      </c>
      <c r="BK6" s="21">
        <f t="shared" si="7"/>
        <v>867.39</v>
      </c>
      <c r="BL6" s="21">
        <f t="shared" si="7"/>
        <v>920.83</v>
      </c>
      <c r="BM6" s="21">
        <f t="shared" si="7"/>
        <v>874.02</v>
      </c>
      <c r="BN6" s="21">
        <f t="shared" si="7"/>
        <v>827.43</v>
      </c>
      <c r="BO6" s="21">
        <f t="shared" si="7"/>
        <v>790.32</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100.91</v>
      </c>
      <c r="BW6" s="21">
        <f t="shared" si="8"/>
        <v>99.82</v>
      </c>
      <c r="BX6" s="21">
        <f t="shared" si="8"/>
        <v>100.32</v>
      </c>
      <c r="BY6" s="21">
        <f t="shared" si="8"/>
        <v>99.71</v>
      </c>
      <c r="BZ6" s="21">
        <f t="shared" si="8"/>
        <v>98.7</v>
      </c>
      <c r="CA6" s="20" t="str">
        <f>IF(CA7="","",IF(CA7="-","【-】","【"&amp;SUBSTITUTE(TEXT(CA7,"#,##0.00"),"-","△")&amp;"】"))</f>
        <v>【97.81】</v>
      </c>
      <c r="CB6" s="21">
        <f>IF(CB7="",NA(),CB7)</f>
        <v>168.03</v>
      </c>
      <c r="CC6" s="21">
        <f t="shared" ref="CC6:CK6" si="9">IF(CC7="",NA(),CC7)</f>
        <v>166.61</v>
      </c>
      <c r="CD6" s="21">
        <f t="shared" si="9"/>
        <v>166.32</v>
      </c>
      <c r="CE6" s="21">
        <f t="shared" si="9"/>
        <v>165.95</v>
      </c>
      <c r="CF6" s="21">
        <f t="shared" si="9"/>
        <v>166.49</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89.46</v>
      </c>
      <c r="CN6" s="21">
        <f t="shared" ref="CN6:CV6" si="10">IF(CN7="",NA(),CN7)</f>
        <v>89.99</v>
      </c>
      <c r="CO6" s="21">
        <f t="shared" si="10"/>
        <v>88.16</v>
      </c>
      <c r="CP6" s="21">
        <f t="shared" si="10"/>
        <v>87.46</v>
      </c>
      <c r="CQ6" s="21">
        <f t="shared" si="10"/>
        <v>87.92</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94.3</v>
      </c>
      <c r="CY6" s="21">
        <f t="shared" ref="CY6:DG6" si="11">IF(CY7="",NA(),CY7)</f>
        <v>94.82</v>
      </c>
      <c r="CZ6" s="21">
        <f t="shared" si="11"/>
        <v>95.21</v>
      </c>
      <c r="DA6" s="21">
        <f t="shared" si="11"/>
        <v>95.46</v>
      </c>
      <c r="DB6" s="21">
        <f t="shared" si="11"/>
        <v>95.7</v>
      </c>
      <c r="DC6" s="21">
        <f t="shared" si="11"/>
        <v>94.06</v>
      </c>
      <c r="DD6" s="21">
        <f t="shared" si="11"/>
        <v>94.41</v>
      </c>
      <c r="DE6" s="21">
        <f t="shared" si="11"/>
        <v>94.43</v>
      </c>
      <c r="DF6" s="21">
        <f t="shared" si="11"/>
        <v>94.58</v>
      </c>
      <c r="DG6" s="21">
        <f t="shared" si="11"/>
        <v>94.69</v>
      </c>
      <c r="DH6" s="20" t="str">
        <f>IF(DH7="","",IF(DH7="-","【-】","【"&amp;SUBSTITUTE(TEXT(DH7,"#,##0.00"),"-","△")&amp;"】"))</f>
        <v>【95.91】</v>
      </c>
      <c r="DI6" s="21">
        <f>IF(DI7="",NA(),DI7)</f>
        <v>20.59</v>
      </c>
      <c r="DJ6" s="21">
        <f t="shared" ref="DJ6:DR6" si="12">IF(DJ7="",NA(),DJ7)</f>
        <v>22.93</v>
      </c>
      <c r="DK6" s="21">
        <f t="shared" si="12"/>
        <v>25.2</v>
      </c>
      <c r="DL6" s="21">
        <f t="shared" si="12"/>
        <v>27.13</v>
      </c>
      <c r="DM6" s="21">
        <f t="shared" si="12"/>
        <v>29.03</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3.1</v>
      </c>
      <c r="DU6" s="21">
        <f t="shared" ref="DU6:EC6" si="13">IF(DU7="",NA(),DU7)</f>
        <v>4.25</v>
      </c>
      <c r="DV6" s="21">
        <f t="shared" si="13"/>
        <v>5.21</v>
      </c>
      <c r="DW6" s="21">
        <f t="shared" si="13"/>
        <v>6.57</v>
      </c>
      <c r="DX6" s="21">
        <f t="shared" si="13"/>
        <v>8.06</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1">
        <f t="shared" ref="EF6:EN6" si="14">IF(EF7="",NA(),EF7)</f>
        <v>0.09</v>
      </c>
      <c r="EG6" s="21">
        <f t="shared" si="14"/>
        <v>0.06</v>
      </c>
      <c r="EH6" s="21">
        <f t="shared" si="14"/>
        <v>0.26</v>
      </c>
      <c r="EI6" s="21">
        <f t="shared" si="14"/>
        <v>0.22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342076</v>
      </c>
      <c r="D7" s="23">
        <v>46</v>
      </c>
      <c r="E7" s="23">
        <v>17</v>
      </c>
      <c r="F7" s="23">
        <v>1</v>
      </c>
      <c r="G7" s="23">
        <v>0</v>
      </c>
      <c r="H7" s="23" t="s">
        <v>95</v>
      </c>
      <c r="I7" s="23" t="s">
        <v>96</v>
      </c>
      <c r="J7" s="23" t="s">
        <v>97</v>
      </c>
      <c r="K7" s="23" t="s">
        <v>98</v>
      </c>
      <c r="L7" s="23" t="s">
        <v>99</v>
      </c>
      <c r="M7" s="23" t="s">
        <v>100</v>
      </c>
      <c r="N7" s="24" t="s">
        <v>101</v>
      </c>
      <c r="O7" s="24">
        <v>54.69</v>
      </c>
      <c r="P7" s="24">
        <v>76.34</v>
      </c>
      <c r="Q7" s="24">
        <v>89.72</v>
      </c>
      <c r="R7" s="24">
        <v>2926</v>
      </c>
      <c r="S7" s="24">
        <v>458192</v>
      </c>
      <c r="T7" s="24">
        <v>517.72</v>
      </c>
      <c r="U7" s="24">
        <v>885.02</v>
      </c>
      <c r="V7" s="24">
        <v>348335</v>
      </c>
      <c r="W7" s="24">
        <v>74.39</v>
      </c>
      <c r="X7" s="24">
        <v>4682.55</v>
      </c>
      <c r="Y7" s="24">
        <v>116.53</v>
      </c>
      <c r="Z7" s="24">
        <v>118.42</v>
      </c>
      <c r="AA7" s="24">
        <v>116.71</v>
      </c>
      <c r="AB7" s="24">
        <v>114.77</v>
      </c>
      <c r="AC7" s="24">
        <v>116.85</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40.74</v>
      </c>
      <c r="AV7" s="24">
        <v>40.619999999999997</v>
      </c>
      <c r="AW7" s="24">
        <v>41.83</v>
      </c>
      <c r="AX7" s="24">
        <v>58.28</v>
      </c>
      <c r="AY7" s="24">
        <v>62.97</v>
      </c>
      <c r="AZ7" s="24">
        <v>61.57</v>
      </c>
      <c r="BA7" s="24">
        <v>60.82</v>
      </c>
      <c r="BB7" s="24">
        <v>63.48</v>
      </c>
      <c r="BC7" s="24">
        <v>65.510000000000005</v>
      </c>
      <c r="BD7" s="24">
        <v>72.78</v>
      </c>
      <c r="BE7" s="24">
        <v>78.430000000000007</v>
      </c>
      <c r="BF7" s="24">
        <v>1284.01</v>
      </c>
      <c r="BG7" s="24">
        <v>1238.6600000000001</v>
      </c>
      <c r="BH7" s="24">
        <v>1204.17</v>
      </c>
      <c r="BI7" s="24">
        <v>1215.1400000000001</v>
      </c>
      <c r="BJ7" s="24">
        <v>1231.23</v>
      </c>
      <c r="BK7" s="24">
        <v>867.39</v>
      </c>
      <c r="BL7" s="24">
        <v>920.83</v>
      </c>
      <c r="BM7" s="24">
        <v>874.02</v>
      </c>
      <c r="BN7" s="24">
        <v>827.43</v>
      </c>
      <c r="BO7" s="24">
        <v>790.32</v>
      </c>
      <c r="BP7" s="24">
        <v>630.82000000000005</v>
      </c>
      <c r="BQ7" s="24">
        <v>100</v>
      </c>
      <c r="BR7" s="24">
        <v>100</v>
      </c>
      <c r="BS7" s="24">
        <v>100</v>
      </c>
      <c r="BT7" s="24">
        <v>100</v>
      </c>
      <c r="BU7" s="24">
        <v>100</v>
      </c>
      <c r="BV7" s="24">
        <v>100.91</v>
      </c>
      <c r="BW7" s="24">
        <v>99.82</v>
      </c>
      <c r="BX7" s="24">
        <v>100.32</v>
      </c>
      <c r="BY7" s="24">
        <v>99.71</v>
      </c>
      <c r="BZ7" s="24">
        <v>98.7</v>
      </c>
      <c r="CA7" s="24">
        <v>97.81</v>
      </c>
      <c r="CB7" s="24">
        <v>168.03</v>
      </c>
      <c r="CC7" s="24">
        <v>166.61</v>
      </c>
      <c r="CD7" s="24">
        <v>166.32</v>
      </c>
      <c r="CE7" s="24">
        <v>165.95</v>
      </c>
      <c r="CF7" s="24">
        <v>166.49</v>
      </c>
      <c r="CG7" s="24">
        <v>158.04</v>
      </c>
      <c r="CH7" s="24">
        <v>156.77000000000001</v>
      </c>
      <c r="CI7" s="24">
        <v>157.63999999999999</v>
      </c>
      <c r="CJ7" s="24">
        <v>159.59</v>
      </c>
      <c r="CK7" s="24">
        <v>160.65</v>
      </c>
      <c r="CL7" s="24">
        <v>138.75</v>
      </c>
      <c r="CM7" s="24">
        <v>89.46</v>
      </c>
      <c r="CN7" s="24">
        <v>89.99</v>
      </c>
      <c r="CO7" s="24">
        <v>88.16</v>
      </c>
      <c r="CP7" s="24">
        <v>87.46</v>
      </c>
      <c r="CQ7" s="24">
        <v>87.92</v>
      </c>
      <c r="CR7" s="24">
        <v>66.78</v>
      </c>
      <c r="CS7" s="24">
        <v>67</v>
      </c>
      <c r="CT7" s="24">
        <v>66.650000000000006</v>
      </c>
      <c r="CU7" s="24">
        <v>64.45</v>
      </c>
      <c r="CV7" s="24">
        <v>65.11</v>
      </c>
      <c r="CW7" s="24">
        <v>58.94</v>
      </c>
      <c r="CX7" s="24">
        <v>94.3</v>
      </c>
      <c r="CY7" s="24">
        <v>94.82</v>
      </c>
      <c r="CZ7" s="24">
        <v>95.21</v>
      </c>
      <c r="DA7" s="24">
        <v>95.46</v>
      </c>
      <c r="DB7" s="24">
        <v>95.7</v>
      </c>
      <c r="DC7" s="24">
        <v>94.06</v>
      </c>
      <c r="DD7" s="24">
        <v>94.41</v>
      </c>
      <c r="DE7" s="24">
        <v>94.43</v>
      </c>
      <c r="DF7" s="24">
        <v>94.58</v>
      </c>
      <c r="DG7" s="24">
        <v>94.69</v>
      </c>
      <c r="DH7" s="24">
        <v>95.91</v>
      </c>
      <c r="DI7" s="24">
        <v>20.59</v>
      </c>
      <c r="DJ7" s="24">
        <v>22.93</v>
      </c>
      <c r="DK7" s="24">
        <v>25.2</v>
      </c>
      <c r="DL7" s="24">
        <v>27.13</v>
      </c>
      <c r="DM7" s="24">
        <v>29.03</v>
      </c>
      <c r="DN7" s="24">
        <v>34.33</v>
      </c>
      <c r="DO7" s="24">
        <v>34.15</v>
      </c>
      <c r="DP7" s="24">
        <v>35.53</v>
      </c>
      <c r="DQ7" s="24">
        <v>37.51</v>
      </c>
      <c r="DR7" s="24">
        <v>38.869999999999997</v>
      </c>
      <c r="DS7" s="24">
        <v>41.09</v>
      </c>
      <c r="DT7" s="24">
        <v>3.1</v>
      </c>
      <c r="DU7" s="24">
        <v>4.25</v>
      </c>
      <c r="DV7" s="24">
        <v>5.21</v>
      </c>
      <c r="DW7" s="24">
        <v>6.57</v>
      </c>
      <c r="DX7" s="24">
        <v>8.06</v>
      </c>
      <c r="DY7" s="24">
        <v>5.1100000000000003</v>
      </c>
      <c r="DZ7" s="24">
        <v>5.18</v>
      </c>
      <c r="EA7" s="24">
        <v>6.01</v>
      </c>
      <c r="EB7" s="24">
        <v>6.84</v>
      </c>
      <c r="EC7" s="24">
        <v>7.69</v>
      </c>
      <c r="ED7" s="24">
        <v>8.68</v>
      </c>
      <c r="EE7" s="24">
        <v>0.02</v>
      </c>
      <c r="EF7" s="24">
        <v>0.09</v>
      </c>
      <c r="EG7" s="24">
        <v>0.06</v>
      </c>
      <c r="EH7" s="24">
        <v>0.26</v>
      </c>
      <c r="EI7" s="24">
        <v>0.22</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寛史</cp:lastModifiedBy>
  <dcterms:created xsi:type="dcterms:W3CDTF">2025-01-24T07:05:41Z</dcterms:created>
  <dcterms:modified xsi:type="dcterms:W3CDTF">2025-02-03T05:55:49Z</dcterms:modified>
  <cp:category/>
</cp:coreProperties>
</file>