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2（R4）年度\03 回答\"/>
    </mc:Choice>
  </mc:AlternateContent>
  <workbookProtection workbookAlgorithmName="SHA-512" workbookHashValue="XocivaVvR6Qx94//F5IdDBsWg0Ewc3Uhc8wogSiqSLCDpmQKxTOhmDHyGsaea6NnCQVKdBegfUOx/rawRjricw==" workbookSaltValue="uHHBuUQDr2btPDVhDxpIY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<sst xmlns="http://schemas.openxmlformats.org/spreadsheetml/2006/main" count="228" uniqueCount="114">
  <si>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</si>
  <si>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</si>
  <si>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</si>
  <si>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</si>
  <si>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</si>
  <si>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</si>
  <si>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</si>
  <si>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</si>
  <si>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</si>
  <si>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</si>
  <si>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</si>
  <si>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</si>
  <si>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</si>
  <si>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</si>
  <si>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</si>
  <si>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</si>
  <si>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</si>
  <si>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</si>
  <si>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</si>
  <si>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</si>
  <si>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</si>
  <si>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</si>
  <si>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</si>
  <si>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</si>
  <si>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</si>
  <si>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</si>
  <si>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</si>
  <si>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</si>
  <si>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</si>
  <si>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</si>
  <si>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</si>
  <si>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</si>
  <si>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</si>
  <si>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</si>
  <si>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</si>
  <si>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</si>
  <si>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</si>
  <si>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</si>
  <si>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</si>
  <si>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</si>
  <si>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</si>
  <si>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</si>
  <si>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</si>
  <si>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</si>
  <si>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</si>
  <si>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</si>
  <si>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</si>
  <si>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</si>
  <si>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</si>
  <si>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</si>
  <si>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</si>
  <si>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</si>
  <si>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</si>
  <si>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</si>
  <si>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</si>
  <si>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</si>
  <si>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</si>
  <si>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</si>
  <si>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</si>
  <si>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</si>
  <si>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</si>
  <si>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</si>
  <si>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</si>
  <si>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</si>
  <si>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</si>
  <si>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</si>
  <si>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</si>
  <si>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</si>
  <si>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</si>
  <si>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</si>
  <si>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</si>
  <si>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</si>
  <si>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</si>
  <si>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</si>
  <si>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</si>
  <si>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</si>
  <si>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</si>
  <si>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</si>
  <si>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</si>
  <si>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</si>
  <si>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</si>
  <si>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</si>
  <si>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</si>
  <si>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</si>
  <si>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</si>
  <si>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</si>
  <si>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</si>
  <si>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</si>
  <si>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</si>
  <si>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</si>
  <si>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</si>
  <si>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</si>
  <si>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</si>
  <si>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</si>
  <si>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</si>
  <si>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</si>
  <si>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</si>
  <si>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</si>
  <si>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</si>
  <si>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</si>
  <si>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</si>
  <si>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</si>
  <si>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</si>
  <si>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</si>
  <si>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</si>
  <si>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</si>
  <si>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</si>
  <si>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</si>
  <si>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</si>
  <si>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</si>
  <si>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</si>
  <si>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「①経常収支比率，②累積欠損金比率，⑤料金回収率」
　経営の健全性を示す「①経常収支比率」は，物価高騰による費用増加の影響が大きく，前年度比6.57ポイント減の117.37％となりました。また，料金水準の妥当性を示す「⑤料金回収率」も，水道料金収入が1998年（平成10年）の料金改定以降で最少となった影響から，前年度比9.04ポイント減の110.03％となりましたが，①，⑤ともに100％を上回っていること，また複数年度にわたって累積した損失を示す「②累積欠損金比率」は0％であることから，単年度の事業経営に必要な経費を経常的な収益で賄えています。
「③流動比率」
　近年は一定の水準で推移していますが，類似団体平均等と比べてかなり低い水準となっており，十分な資金残高（内部留保資金）を確保できていない状況を示しています。これは，過去に借り入れた企業債償還の負担が大きいこと，また管路や施設の更新費用が増加している中においても，企業債の発行を抑制しつつ自己資金による更新投資を行っていることによるものです。
「④企業債残高対給水収益比率」
　近年は減少しているものの，類似団体平均等と比べて非常に高い水準です。このため，企業債を財源とする今後の更新投資を抑制・平準化するとともに，新たな企業債の発行額を当年度の元金償還額の範囲内とするほか，給水人口一人当たり企業債現在高の目標値を主要指標として設定するなど，企業債残高の削減に努めています。
「⑥給水原価」
　類似団体平均等と比べて低い水準にありますが，年間総有収水量の減少を始め，労務単価の上昇や原油価格の上昇に伴う物価高騰による費用増加の影響により前年度より大きく増加しています。
「⑦施設利用率」
　前年度と比較して大きな変動はありませんが，今後の人口減少などの要因から有収水量が減少する影響により，減少傾向が続くものと見込んでいます。
「⑧有収率」　
　漏水量の増加等に伴い，前年度より低下していますが，計画的な配水管の布設替えや漏水対策の取組により，類似団体平均等と比べて高い水準にあります。</t>
    <rPh sb="664" eb="666">
      <t>ゲンショウ</t>
    </rPh>
    <rPh sb="700" eb="702">
      <t>エイキョウ</t>
    </rPh>
    <rPh sb="710" eb="711">
      <t>オオ</t>
    </rPh>
    <rPh sb="768" eb="770">
      <t>ユウシュウ</t>
    </rPh>
    <phoneticPr fontId="4"/>
  </si>
  <si>
    <t>　資産の減価償却の状況を示す「①有形固定資産減価償却率」は，前年度比0.56ポイント増の48.84％であり，施設全体としては老朽化が進んでいることを示しています。これは，昭和40年代から50年代にかけて集中して整備した浄水場などの水道施設が更新時期を迎えているためであり，限られた財源を活用した計画的・効率的な更新や投資額の平準化を行う必要があります。そこで本市では，2015年度（平成27年度）からアセットマネジメント（資産管理）手法を活用し，過去の使用実績などから実質的な使用可能期間である使用年数基準を設定して，施設をできる限り長期間使用するなど，ライフサイクルコストの低減に取り組んでいます。
　また，2022年度（令和4年度）を初年度とする5か年の「第九次配水管整備計画」に基づき，重点的に管路の更新・耐震化に取り組んだことにより，法定耐用年数を経過した管路延長の割合を示す「②管路経年化率」は，前年度比0.23ポイント減の30.95％，当該年度に更新した管路延長の割合を示す「③管路更新率」は，前年度比0.35ポイント増の1.45％となり，管路の更新が進んでいることを示しています。
　※数値訂正：（R2）1.16％⇒1.08％</t>
    <rPh sb="109" eb="112">
      <t>ジョウスイジョウ</t>
    </rPh>
    <rPh sb="117" eb="119">
      <t>シセツ</t>
    </rPh>
    <phoneticPr fontId="4"/>
  </si>
  <si>
    <t>　水道事業を取り巻く経営環境は，不安定な景気動向や節水機器の普及，今後の人口減少などの要因から，収入の根幹である水道料金収入が減少する一方で，管路の布設替えをはじめ，老朽化した浄水場など施設の更新・耐震化などの事業費が継続して必要となることから，大変厳しい状況が続くものと見込んでいます。また，「平成30年7月豪雨」や新型コロナウイルス感染症の感染拡大など，事業経営に影響を与える災害等が発生し，社会環境も大きく変化しています。
　このような状況に対応するため，2022年（令和4年）3月に経営の基本計画である「福山市上下水道事業中長期ビジョン（経営戦略）」の改定を行うともに，今後5年間の具体的な取組を示す「後期実施計画」を策定しました。
　水道は，市民生活や社会経済活動に欠くことの出来ないライフラインです。これからも，安心・安全な水を安定的に供給するため，限られた財源を有効活用し，重要度・優先度を踏まえた施設の更新・耐震化に取り組むなど，より一層の経営健全化と市民サービスの維持・向上に取り組むことで，将来にわたって持続可能な事業経営を行い，市民に信頼される水道事業をめざ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</si>
</sst>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1.22</c:v>
                </c:pt>
                <c:pt idx="1">
                  <c:v>1.1200000000000001</c:v>
                </c:pt>
                <c:pt idx="2">
                  <c:v>1.1599999999999999</c:v>
                </c:pt>
                <c:pt idx="3">
                  <c:v>1.1000000000000001</c:v>
                </c:pt>
                <c:pt idx="4">
                  <c:v>1.45</c:v>
                </c:pt>
              </c:numCache>
            </c:numRef>
          </c:val>
          <c:extLst>
            <c:ext xmlns:c16="http://schemas.microsoft.com/office/drawing/2014/chart" uri="{C3380CC4-5D6E-409C-BE32-E72D297353CC}">
              <c16:uniqueId val="{00000000-40DD-4CD0-A05B-31DC7A4007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40DD-4CD0-A05B-31DC7A4007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66.91</c:v>
                </c:pt>
                <c:pt idx="1">
                  <c:v>66.19</c:v>
                </c:pt>
                <c:pt idx="2">
                  <c:v>67.11</c:v>
                </c:pt>
                <c:pt idx="3">
                  <c:v>65.59</c:v>
                </c:pt>
                <c:pt idx="4">
                  <c:v>65.59</c:v>
                </c:pt>
              </c:numCache>
            </c:numRef>
          </c:val>
          <c:extLst>
            <c:ext xmlns:c16="http://schemas.microsoft.com/office/drawing/2014/chart" uri="{C3380CC4-5D6E-409C-BE32-E72D297353CC}">
              <c16:uniqueId val="{00000000-DEED-4494-8069-B39C24821A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DEED-4494-8069-B39C24821A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93.63</c:v>
                </c:pt>
                <c:pt idx="1">
                  <c:v>94.7</c:v>
                </c:pt>
                <c:pt idx="2">
                  <c:v>95.13</c:v>
                </c:pt>
                <c:pt idx="3">
                  <c:v>95.8</c:v>
                </c:pt>
                <c:pt idx="4">
                  <c:v>94.94</c:v>
                </c:pt>
              </c:numCache>
            </c:numRef>
          </c:val>
          <c:extLst>
            <c:ext xmlns:c16="http://schemas.microsoft.com/office/drawing/2014/chart" uri="{C3380CC4-5D6E-409C-BE32-E72D297353CC}">
              <c16:uniqueId val="{00000000-4F69-4E92-A088-AAF50A28FB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4F69-4E92-A088-AAF50A28FB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126.32</c:v>
                </c:pt>
                <c:pt idx="1">
                  <c:v>126.19</c:v>
                </c:pt>
                <c:pt idx="2">
                  <c:v>125.16</c:v>
                </c:pt>
                <c:pt idx="3">
                  <c:v>123.94</c:v>
                </c:pt>
                <c:pt idx="4">
                  <c:v>117.37</c:v>
                </c:pt>
              </c:numCache>
            </c:numRef>
          </c:val>
          <c:extLst>
            <c:ext xmlns:c16="http://schemas.microsoft.com/office/drawing/2014/chart" uri="{C3380CC4-5D6E-409C-BE32-E72D297353CC}">
              <c16:uniqueId val="{00000000-9937-4AC8-9CD5-6D9F370FB1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9937-4AC8-9CD5-6D9F370FB1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46.71</c:v>
                </c:pt>
                <c:pt idx="1">
                  <c:v>47.26</c:v>
                </c:pt>
                <c:pt idx="2">
                  <c:v>48</c:v>
                </c:pt>
                <c:pt idx="3">
                  <c:v>48.28</c:v>
                </c:pt>
                <c:pt idx="4">
                  <c:v>48.84</c:v>
                </c:pt>
              </c:numCache>
            </c:numRef>
          </c:val>
          <c:extLst>
            <c:ext xmlns:c16="http://schemas.microsoft.com/office/drawing/2014/chart" uri="{C3380CC4-5D6E-409C-BE32-E72D297353CC}">
              <c16:uniqueId val="{00000000-A2DC-4943-A9DC-AB9BC8129A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A2DC-4943-A9DC-AB9BC8129A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28.65</c:v>
                </c:pt>
                <c:pt idx="1">
                  <c:v>30.51</c:v>
                </c:pt>
                <c:pt idx="2">
                  <c:v>30.79</c:v>
                </c:pt>
                <c:pt idx="3">
                  <c:v>31.18</c:v>
                </c:pt>
                <c:pt idx="4">
                  <c:v>30.95</c:v>
                </c:pt>
              </c:numCache>
            </c:numRef>
          </c:val>
          <c:extLst>
            <c:ext xmlns:c16="http://schemas.microsoft.com/office/drawing/2014/chart" uri="{C3380CC4-5D6E-409C-BE32-E72D297353CC}">
              <c16:uniqueId val="{00000000-DEA7-444B-B5C4-9FAD96B282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DEA7-444B-B5C4-9FAD96B282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8E-4FF7-98C6-8D7D5254B5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8E-4FF7-98C6-8D7D5254B5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136.94</c:v>
                </c:pt>
                <c:pt idx="1">
                  <c:v>132.18</c:v>
                </c:pt>
                <c:pt idx="2">
                  <c:v>132.75</c:v>
                </c:pt>
                <c:pt idx="3">
                  <c:v>145.57</c:v>
                </c:pt>
                <c:pt idx="4">
                  <c:v>147.63</c:v>
                </c:pt>
              </c:numCache>
            </c:numRef>
          </c:val>
          <c:extLst>
            <c:ext xmlns:c16="http://schemas.microsoft.com/office/drawing/2014/chart" uri="{C3380CC4-5D6E-409C-BE32-E72D297353CC}">
              <c16:uniqueId val="{00000000-3A36-4A97-B76B-49FBE6A6CF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3A36-4A97-B76B-49FBE6A6CF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497.78</c:v>
                </c:pt>
                <c:pt idx="1">
                  <c:v>481.75</c:v>
                </c:pt>
                <c:pt idx="2">
                  <c:v>463.87</c:v>
                </c:pt>
                <c:pt idx="3">
                  <c:v>455.26</c:v>
                </c:pt>
                <c:pt idx="4">
                  <c:v>446.73</c:v>
                </c:pt>
              </c:numCache>
            </c:numRef>
          </c:val>
          <c:extLst>
            <c:ext xmlns:c16="http://schemas.microsoft.com/office/drawing/2014/chart" uri="{C3380CC4-5D6E-409C-BE32-E72D297353CC}">
              <c16:uniqueId val="{00000000-4015-4674-B235-DB6D5FE59F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4015-4674-B235-DB6D5FE59F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121.42</c:v>
                </c:pt>
                <c:pt idx="1">
                  <c:v>121.23</c:v>
                </c:pt>
                <c:pt idx="2">
                  <c:v>120.4</c:v>
                </c:pt>
                <c:pt idx="3">
                  <c:v>119.07</c:v>
                </c:pt>
                <c:pt idx="4">
                  <c:v>110.03</c:v>
                </c:pt>
              </c:numCache>
            </c:numRef>
          </c:val>
          <c:extLst>
            <c:ext xmlns:c16="http://schemas.microsoft.com/office/drawing/2014/chart" uri="{C3380CC4-5D6E-409C-BE32-E72D297353CC}">
              <c16:uniqueId val="{00000000-AAE0-4E16-82EC-B8F55AE0E2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AAE0-4E16-82EC-B8F55AE0E2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131.24</c:v>
                </c:pt>
                <c:pt idx="1">
                  <c:v>130.72</c:v>
                </c:pt>
                <c:pt idx="2">
                  <c:v>130.59</c:v>
                </c:pt>
                <c:pt idx="3">
                  <c:v>131.49</c:v>
                </c:pt>
                <c:pt idx="4">
                  <c:v>142.49</c:v>
                </c:pt>
              </c:numCache>
            </c:numRef>
          </c:val>
          <c:extLst>
            <c:ext xmlns:c16="http://schemas.microsoft.com/office/drawing/2014/chart" uri="{C3380CC4-5D6E-409C-BE32-E72D297353CC}">
              <c16:uniqueId val="{00000000-9413-4BDA-8276-D4BFA2139C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9413-4BDA-8276-D4BFA2139C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広島県　福山市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460684</v>
      </c>
      <c r="AM8" s="45"/>
      <c r="AN8" s="45"/>
      <c r="AO8" s="45"/>
      <c r="AP8" s="45"/>
      <c r="AQ8" s="45"/>
      <c r="AR8" s="45"/>
      <c r="AS8" s="45"/>
      <c r="AT8" s="46">
        <f>データ!$S$6</f>
        <v>517.72</v>
      </c>
      <c r="AU8" s="47"/>
      <c r="AV8" s="47"/>
      <c r="AW8" s="47"/>
      <c r="AX8" s="47"/>
      <c r="AY8" s="47"/>
      <c r="AZ8" s="47"/>
      <c r="BA8" s="47"/>
      <c r="BB8" s="48">
        <f>データ!$T$6</f>
        <v>889.83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62.6</v>
      </c>
      <c r="J10" s="47"/>
      <c r="K10" s="47"/>
      <c r="L10" s="47"/>
      <c r="M10" s="47"/>
      <c r="N10" s="47"/>
      <c r="O10" s="75"/>
      <c r="P10" s="48">
        <f>データ!$P$6</f>
        <v>95.88</v>
      </c>
      <c r="Q10" s="48"/>
      <c r="R10" s="48"/>
      <c r="S10" s="48"/>
      <c r="T10" s="48"/>
      <c r="U10" s="48"/>
      <c r="V10" s="48"/>
      <c r="W10" s="45">
        <f>データ!$Q$6</f>
        <v>2761</v>
      </c>
      <c r="X10" s="45"/>
      <c r="Y10" s="45"/>
      <c r="Z10" s="45"/>
      <c r="AA10" s="45"/>
      <c r="AB10" s="45"/>
      <c r="AC10" s="45"/>
      <c r="AD10" s="2"/>
      <c r="AE10" s="2"/>
      <c r="AF10" s="2"/>
      <c r="AG10" s="2"/>
      <c r="AH10" s="2"/>
      <c r="AI10" s="2"/>
      <c r="AJ10" s="2"/>
      <c r="AK10" s="2"/>
      <c r="AL10" s="45">
        <f>データ!$U$6</f>
        <v>440225</v>
      </c>
      <c r="AM10" s="45"/>
      <c r="AN10" s="45"/>
      <c r="AO10" s="45"/>
      <c r="AP10" s="45"/>
      <c r="AQ10" s="45"/>
      <c r="AR10" s="45"/>
      <c r="AS10" s="45"/>
      <c r="AT10" s="46">
        <f>データ!$V$6</f>
        <v>283.51</v>
      </c>
      <c r="AU10" s="47"/>
      <c r="AV10" s="47"/>
      <c r="AW10" s="47"/>
      <c r="AX10" s="47"/>
      <c r="AY10" s="47"/>
      <c r="AZ10" s="47"/>
      <c r="BA10" s="47"/>
      <c r="BB10" s="48">
        <f>データ!$W$6</f>
        <v>1552.77</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2">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gaBGrWblk58eU914yJedAkVGvsiXK2igPMJGnIMi/d5LLeqa34ImoA8bMo8c+oRZVNFhH+N/a9gdI5bfJ1Cjw==" saltValue="3jBAdZQvhzu1KHReEpNx3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blackAndWhite="1"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342076</v>
      </c>
      <c r="D6" s="20">
        <f t="shared" si="3"/>
        <v>46</v>
      </c>
      <c r="E6" s="20">
        <f t="shared" si="3"/>
        <v>1</v>
      </c>
      <c r="F6" s="20">
        <f t="shared" si="3"/>
        <v>0</v>
      </c>
      <c r="G6" s="20">
        <f t="shared" si="3"/>
        <v>1</v>
      </c>
      <c r="H6" s="20" t="str">
        <f t="shared" si="3"/>
        <v>広島県　福山市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62.6</v>
      </c>
      <c r="P6" s="21">
        <f t="shared" si="3"/>
        <v>95.88</v>
      </c>
      <c r="Q6" s="21">
        <f t="shared" si="3"/>
        <v>2761</v>
      </c>
      <c r="R6" s="21">
        <f t="shared" si="3"/>
        <v>460684</v>
      </c>
      <c r="S6" s="21">
        <f t="shared" si="3"/>
        <v>517.72</v>
      </c>
      <c r="T6" s="21">
        <f t="shared" si="3"/>
        <v>889.83</v>
      </c>
      <c r="U6" s="21">
        <f t="shared" si="3"/>
        <v>440225</v>
      </c>
      <c r="V6" s="21">
        <f t="shared" si="3"/>
        <v>283.51</v>
      </c>
      <c r="W6" s="21">
        <f t="shared" si="3"/>
        <v>1552.77</v>
      </c>
      <c r="X6" s="22">
        <f>IF(X7="",NA(),X7)</f>
        <v>126.32</v>
      </c>
      <c r="Y6" s="22">
        <f t="shared" ref="Y6:AG6" si="4">IF(Y7="",NA(),Y7)</f>
        <v>126.19</v>
      </c>
      <c r="Z6" s="22">
        <f t="shared" si="4"/>
        <v>125.16</v>
      </c>
      <c r="AA6" s="22">
        <f t="shared" si="4"/>
        <v>123.94</v>
      </c>
      <c r="AB6" s="22">
        <f t="shared" si="4"/>
        <v>117.37</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136.94</v>
      </c>
      <c r="AU6" s="22">
        <f t="shared" ref="AU6:BC6" si="6">IF(AU7="",NA(),AU7)</f>
        <v>132.18</v>
      </c>
      <c r="AV6" s="22">
        <f t="shared" si="6"/>
        <v>132.75</v>
      </c>
      <c r="AW6" s="22">
        <f t="shared" si="6"/>
        <v>145.57</v>
      </c>
      <c r="AX6" s="22">
        <f t="shared" si="6"/>
        <v>147.63</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497.78</v>
      </c>
      <c r="BF6" s="22">
        <f t="shared" ref="BF6:BN6" si="7">IF(BF7="",NA(),BF7)</f>
        <v>481.75</v>
      </c>
      <c r="BG6" s="22">
        <f t="shared" si="7"/>
        <v>463.87</v>
      </c>
      <c r="BH6" s="22">
        <f t="shared" si="7"/>
        <v>455.26</v>
      </c>
      <c r="BI6" s="22">
        <f t="shared" si="7"/>
        <v>446.73</v>
      </c>
      <c r="BJ6" s="22">
        <f t="shared" si="7"/>
        <v>255.12</v>
      </c>
      <c r="BK6" s="22">
        <f t="shared" si="7"/>
        <v>254.19</v>
      </c>
      <c r="BL6" s="22">
        <f t="shared" si="7"/>
        <v>259.56</v>
      </c>
      <c r="BM6" s="22">
        <f t="shared" si="7"/>
        <v>248.92</v>
      </c>
      <c r="BN6" s="22">
        <f t="shared" si="7"/>
        <v>251.26</v>
      </c>
      <c r="BO6" s="21" t="str">
        <f>IF(BO7="","",IF(BO7="-","【-】","【"&amp;SUBSTITUTE(TEXT(BO7,"#,##0.00"),"-","△")&amp;"】"))</f>
        <v>【268.07】</v>
      </c>
      <c r="BP6" s="22">
        <f>IF(BP7="",NA(),BP7)</f>
        <v>121.42</v>
      </c>
      <c r="BQ6" s="22">
        <f t="shared" ref="BQ6:BY6" si="8">IF(BQ7="",NA(),BQ7)</f>
        <v>121.23</v>
      </c>
      <c r="BR6" s="22">
        <f t="shared" si="8"/>
        <v>120.4</v>
      </c>
      <c r="BS6" s="22">
        <f t="shared" si="8"/>
        <v>119.07</v>
      </c>
      <c r="BT6" s="22">
        <f t="shared" si="8"/>
        <v>110.03</v>
      </c>
      <c r="BU6" s="22">
        <f t="shared" si="8"/>
        <v>109.12</v>
      </c>
      <c r="BV6" s="22">
        <f t="shared" si="8"/>
        <v>107.42</v>
      </c>
      <c r="BW6" s="22">
        <f t="shared" si="8"/>
        <v>105.07</v>
      </c>
      <c r="BX6" s="22">
        <f t="shared" si="8"/>
        <v>107.54</v>
      </c>
      <c r="BY6" s="22">
        <f t="shared" si="8"/>
        <v>101.93</v>
      </c>
      <c r="BZ6" s="21" t="str">
        <f>IF(BZ7="","",IF(BZ7="-","【-】","【"&amp;SUBSTITUTE(TEXT(BZ7,"#,##0.00"),"-","△")&amp;"】"))</f>
        <v>【97.47】</v>
      </c>
      <c r="CA6" s="22">
        <f>IF(CA7="",NA(),CA7)</f>
        <v>131.24</v>
      </c>
      <c r="CB6" s="22">
        <f t="shared" ref="CB6:CJ6" si="9">IF(CB7="",NA(),CB7)</f>
        <v>130.72</v>
      </c>
      <c r="CC6" s="22">
        <f t="shared" si="9"/>
        <v>130.59</v>
      </c>
      <c r="CD6" s="22">
        <f t="shared" si="9"/>
        <v>131.49</v>
      </c>
      <c r="CE6" s="22">
        <f t="shared" si="9"/>
        <v>142.49</v>
      </c>
      <c r="CF6" s="22">
        <f t="shared" si="9"/>
        <v>153.88</v>
      </c>
      <c r="CG6" s="22">
        <f t="shared" si="9"/>
        <v>157.19</v>
      </c>
      <c r="CH6" s="22">
        <f t="shared" si="9"/>
        <v>153.71</v>
      </c>
      <c r="CI6" s="22">
        <f t="shared" si="9"/>
        <v>155.9</v>
      </c>
      <c r="CJ6" s="22">
        <f t="shared" si="9"/>
        <v>162.47</v>
      </c>
      <c r="CK6" s="21" t="str">
        <f>IF(CK7="","",IF(CK7="-","【-】","【"&amp;SUBSTITUTE(TEXT(CK7,"#,##0.00"),"-","△")&amp;"】"))</f>
        <v>【174.75】</v>
      </c>
      <c r="CL6" s="22">
        <f>IF(CL7="",NA(),CL7)</f>
        <v>66.91</v>
      </c>
      <c r="CM6" s="22">
        <f t="shared" ref="CM6:CU6" si="10">IF(CM7="",NA(),CM7)</f>
        <v>66.19</v>
      </c>
      <c r="CN6" s="22">
        <f t="shared" si="10"/>
        <v>67.11</v>
      </c>
      <c r="CO6" s="22">
        <f t="shared" si="10"/>
        <v>65.59</v>
      </c>
      <c r="CP6" s="22">
        <f t="shared" si="10"/>
        <v>65.59</v>
      </c>
      <c r="CQ6" s="22">
        <f t="shared" si="10"/>
        <v>63.53</v>
      </c>
      <c r="CR6" s="22">
        <f t="shared" si="10"/>
        <v>63.16</v>
      </c>
      <c r="CS6" s="22">
        <f t="shared" si="10"/>
        <v>64.41</v>
      </c>
      <c r="CT6" s="22">
        <f t="shared" si="10"/>
        <v>64.11</v>
      </c>
      <c r="CU6" s="22">
        <f t="shared" si="10"/>
        <v>63.81</v>
      </c>
      <c r="CV6" s="21" t="str">
        <f>IF(CV7="","",IF(CV7="-","【-】","【"&amp;SUBSTITUTE(TEXT(CV7,"#,##0.00"),"-","△")&amp;"】"))</f>
        <v>【59.97】</v>
      </c>
      <c r="CW6" s="22">
        <f>IF(CW7="",NA(),CW7)</f>
        <v>93.63</v>
      </c>
      <c r="CX6" s="22">
        <f t="shared" ref="CX6:DF6" si="11">IF(CX7="",NA(),CX7)</f>
        <v>94.7</v>
      </c>
      <c r="CY6" s="22">
        <f t="shared" si="11"/>
        <v>95.13</v>
      </c>
      <c r="CZ6" s="22">
        <f t="shared" si="11"/>
        <v>95.8</v>
      </c>
      <c r="DA6" s="22">
        <f t="shared" si="11"/>
        <v>94.94</v>
      </c>
      <c r="DB6" s="22">
        <f t="shared" si="11"/>
        <v>91.58</v>
      </c>
      <c r="DC6" s="22">
        <f t="shared" si="11"/>
        <v>91.48</v>
      </c>
      <c r="DD6" s="22">
        <f t="shared" si="11"/>
        <v>91.64</v>
      </c>
      <c r="DE6" s="22">
        <f t="shared" si="11"/>
        <v>92.09</v>
      </c>
      <c r="DF6" s="22">
        <f t="shared" si="11"/>
        <v>91.76</v>
      </c>
      <c r="DG6" s="21" t="str">
        <f>IF(DG7="","",IF(DG7="-","【-】","【"&amp;SUBSTITUTE(TEXT(DG7,"#,##0.00"),"-","△")&amp;"】"))</f>
        <v>【89.76】</v>
      </c>
      <c r="DH6" s="22">
        <f>IF(DH7="",NA(),DH7)</f>
        <v>46.71</v>
      </c>
      <c r="DI6" s="22">
        <f t="shared" ref="DI6:DQ6" si="12">IF(DI7="",NA(),DI7)</f>
        <v>47.26</v>
      </c>
      <c r="DJ6" s="22">
        <f t="shared" si="12"/>
        <v>48</v>
      </c>
      <c r="DK6" s="22">
        <f t="shared" si="12"/>
        <v>48.28</v>
      </c>
      <c r="DL6" s="22">
        <f t="shared" si="12"/>
        <v>48.84</v>
      </c>
      <c r="DM6" s="22">
        <f t="shared" si="12"/>
        <v>50.41</v>
      </c>
      <c r="DN6" s="22">
        <f t="shared" si="12"/>
        <v>51.13</v>
      </c>
      <c r="DO6" s="22">
        <f t="shared" si="12"/>
        <v>51.62</v>
      </c>
      <c r="DP6" s="22">
        <f t="shared" si="12"/>
        <v>52.16</v>
      </c>
      <c r="DQ6" s="22">
        <f t="shared" si="12"/>
        <v>52.59</v>
      </c>
      <c r="DR6" s="21" t="str">
        <f>IF(DR7="","",IF(DR7="-","【-】","【"&amp;SUBSTITUTE(TEXT(DR7,"#,##0.00"),"-","△")&amp;"】"))</f>
        <v>【51.51】</v>
      </c>
      <c r="DS6" s="22">
        <f>IF(DS7="",NA(),DS7)</f>
        <v>28.65</v>
      </c>
      <c r="DT6" s="22">
        <f t="shared" ref="DT6:EB6" si="13">IF(DT7="",NA(),DT7)</f>
        <v>30.51</v>
      </c>
      <c r="DU6" s="22">
        <f t="shared" si="13"/>
        <v>30.79</v>
      </c>
      <c r="DV6" s="22">
        <f t="shared" si="13"/>
        <v>31.18</v>
      </c>
      <c r="DW6" s="22">
        <f t="shared" si="13"/>
        <v>30.95</v>
      </c>
      <c r="DX6" s="22">
        <f t="shared" si="13"/>
        <v>20.36</v>
      </c>
      <c r="DY6" s="22">
        <f t="shared" si="13"/>
        <v>22.41</v>
      </c>
      <c r="DZ6" s="22">
        <f t="shared" si="13"/>
        <v>23.68</v>
      </c>
      <c r="EA6" s="22">
        <f t="shared" si="13"/>
        <v>25.76</v>
      </c>
      <c r="EB6" s="22">
        <f t="shared" si="13"/>
        <v>27.51</v>
      </c>
      <c r="EC6" s="21" t="str">
        <f>IF(EC7="","",IF(EC7="-","【-】","【"&amp;SUBSTITUTE(TEXT(EC7,"#,##0.00"),"-","△")&amp;"】"))</f>
        <v>【23.75】</v>
      </c>
      <c r="ED6" s="22">
        <f>IF(ED7="",NA(),ED7)</f>
        <v>1.22</v>
      </c>
      <c r="EE6" s="22">
        <f t="shared" ref="EE6:EM6" si="14">IF(EE7="",NA(),EE7)</f>
        <v>1.1200000000000001</v>
      </c>
      <c r="EF6" s="22">
        <f t="shared" si="14"/>
        <v>1.1599999999999999</v>
      </c>
      <c r="EG6" s="22">
        <f t="shared" si="14"/>
        <v>1.1000000000000001</v>
      </c>
      <c r="EH6" s="22">
        <f t="shared" si="14"/>
        <v>1.45</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342076</v>
      </c>
      <c r="D7" s="24">
        <v>46</v>
      </c>
      <c r="E7" s="24">
        <v>1</v>
      </c>
      <c r="F7" s="24">
        <v>0</v>
      </c>
      <c r="G7" s="24">
        <v>1</v>
      </c>
      <c r="H7" s="24" t="s">
        <v>93</v>
      </c>
      <c r="I7" s="24" t="s">
        <v>94</v>
      </c>
      <c r="J7" s="24" t="s">
        <v>95</v>
      </c>
      <c r="K7" s="24" t="s">
        <v>96</v>
      </c>
      <c r="L7" s="24" t="s">
        <v>97</v>
      </c>
      <c r="M7" s="24" t="s">
        <v>98</v>
      </c>
      <c r="N7" s="25" t="s">
        <v>99</v>
      </c>
      <c r="O7" s="25">
        <v>62.6</v>
      </c>
      <c r="P7" s="25">
        <v>95.88</v>
      </c>
      <c r="Q7" s="25">
        <v>2761</v>
      </c>
      <c r="R7" s="25">
        <v>460684</v>
      </c>
      <c r="S7" s="25">
        <v>517.72</v>
      </c>
      <c r="T7" s="25">
        <v>889.83</v>
      </c>
      <c r="U7" s="25">
        <v>440225</v>
      </c>
      <c r="V7" s="25">
        <v>283.51</v>
      </c>
      <c r="W7" s="25">
        <v>1552.77</v>
      </c>
      <c r="X7" s="25">
        <v>126.32</v>
      </c>
      <c r="Y7" s="25">
        <v>126.19</v>
      </c>
      <c r="Z7" s="25">
        <v>125.16</v>
      </c>
      <c r="AA7" s="25">
        <v>123.94</v>
      </c>
      <c r="AB7" s="25">
        <v>117.37</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136.94</v>
      </c>
      <c r="AU7" s="25">
        <v>132.18</v>
      </c>
      <c r="AV7" s="25">
        <v>132.75</v>
      </c>
      <c r="AW7" s="25">
        <v>145.57</v>
      </c>
      <c r="AX7" s="25">
        <v>147.63</v>
      </c>
      <c r="AY7" s="25">
        <v>258.22000000000003</v>
      </c>
      <c r="AZ7" s="25">
        <v>250.03</v>
      </c>
      <c r="BA7" s="25">
        <v>239.45</v>
      </c>
      <c r="BB7" s="25">
        <v>246.01</v>
      </c>
      <c r="BC7" s="25">
        <v>228.89</v>
      </c>
      <c r="BD7" s="25">
        <v>252.29</v>
      </c>
      <c r="BE7" s="25">
        <v>497.78</v>
      </c>
      <c r="BF7" s="25">
        <v>481.75</v>
      </c>
      <c r="BG7" s="25">
        <v>463.87</v>
      </c>
      <c r="BH7" s="25">
        <v>455.26</v>
      </c>
      <c r="BI7" s="25">
        <v>446.73</v>
      </c>
      <c r="BJ7" s="25">
        <v>255.12</v>
      </c>
      <c r="BK7" s="25">
        <v>254.19</v>
      </c>
      <c r="BL7" s="25">
        <v>259.56</v>
      </c>
      <c r="BM7" s="25">
        <v>248.92</v>
      </c>
      <c r="BN7" s="25">
        <v>251.26</v>
      </c>
      <c r="BO7" s="25">
        <v>268.07</v>
      </c>
      <c r="BP7" s="25">
        <v>121.42</v>
      </c>
      <c r="BQ7" s="25">
        <v>121.23</v>
      </c>
      <c r="BR7" s="25">
        <v>120.4</v>
      </c>
      <c r="BS7" s="25">
        <v>119.07</v>
      </c>
      <c r="BT7" s="25">
        <v>110.03</v>
      </c>
      <c r="BU7" s="25">
        <v>109.12</v>
      </c>
      <c r="BV7" s="25">
        <v>107.42</v>
      </c>
      <c r="BW7" s="25">
        <v>105.07</v>
      </c>
      <c r="BX7" s="25">
        <v>107.54</v>
      </c>
      <c r="BY7" s="25">
        <v>101.93</v>
      </c>
      <c r="BZ7" s="25">
        <v>97.47</v>
      </c>
      <c r="CA7" s="25">
        <v>131.24</v>
      </c>
      <c r="CB7" s="25">
        <v>130.72</v>
      </c>
      <c r="CC7" s="25">
        <v>130.59</v>
      </c>
      <c r="CD7" s="25">
        <v>131.49</v>
      </c>
      <c r="CE7" s="25">
        <v>142.49</v>
      </c>
      <c r="CF7" s="25">
        <v>153.88</v>
      </c>
      <c r="CG7" s="25">
        <v>157.19</v>
      </c>
      <c r="CH7" s="25">
        <v>153.71</v>
      </c>
      <c r="CI7" s="25">
        <v>155.9</v>
      </c>
      <c r="CJ7" s="25">
        <v>162.47</v>
      </c>
      <c r="CK7" s="25">
        <v>174.75</v>
      </c>
      <c r="CL7" s="25">
        <v>66.91</v>
      </c>
      <c r="CM7" s="25">
        <v>66.19</v>
      </c>
      <c r="CN7" s="25">
        <v>67.11</v>
      </c>
      <c r="CO7" s="25">
        <v>65.59</v>
      </c>
      <c r="CP7" s="25">
        <v>65.59</v>
      </c>
      <c r="CQ7" s="25">
        <v>63.53</v>
      </c>
      <c r="CR7" s="25">
        <v>63.16</v>
      </c>
      <c r="CS7" s="25">
        <v>64.41</v>
      </c>
      <c r="CT7" s="25">
        <v>64.11</v>
      </c>
      <c r="CU7" s="25">
        <v>63.81</v>
      </c>
      <c r="CV7" s="25">
        <v>59.97</v>
      </c>
      <c r="CW7" s="25">
        <v>93.63</v>
      </c>
      <c r="CX7" s="25">
        <v>94.7</v>
      </c>
      <c r="CY7" s="25">
        <v>95.13</v>
      </c>
      <c r="CZ7" s="25">
        <v>95.8</v>
      </c>
      <c r="DA7" s="25">
        <v>94.94</v>
      </c>
      <c r="DB7" s="25">
        <v>91.58</v>
      </c>
      <c r="DC7" s="25">
        <v>91.48</v>
      </c>
      <c r="DD7" s="25">
        <v>91.64</v>
      </c>
      <c r="DE7" s="25">
        <v>92.09</v>
      </c>
      <c r="DF7" s="25">
        <v>91.76</v>
      </c>
      <c r="DG7" s="25">
        <v>89.76</v>
      </c>
      <c r="DH7" s="25">
        <v>46.71</v>
      </c>
      <c r="DI7" s="25">
        <v>47.26</v>
      </c>
      <c r="DJ7" s="25">
        <v>48</v>
      </c>
      <c r="DK7" s="25">
        <v>48.28</v>
      </c>
      <c r="DL7" s="25">
        <v>48.84</v>
      </c>
      <c r="DM7" s="25">
        <v>50.41</v>
      </c>
      <c r="DN7" s="25">
        <v>51.13</v>
      </c>
      <c r="DO7" s="25">
        <v>51.62</v>
      </c>
      <c r="DP7" s="25">
        <v>52.16</v>
      </c>
      <c r="DQ7" s="25">
        <v>52.59</v>
      </c>
      <c r="DR7" s="25">
        <v>51.51</v>
      </c>
      <c r="DS7" s="25">
        <v>28.65</v>
      </c>
      <c r="DT7" s="25">
        <v>30.51</v>
      </c>
      <c r="DU7" s="25">
        <v>30.79</v>
      </c>
      <c r="DV7" s="25">
        <v>31.18</v>
      </c>
      <c r="DW7" s="25">
        <v>30.95</v>
      </c>
      <c r="DX7" s="25">
        <v>20.36</v>
      </c>
      <c r="DY7" s="25">
        <v>22.41</v>
      </c>
      <c r="DZ7" s="25">
        <v>23.68</v>
      </c>
      <c r="EA7" s="25">
        <v>25.76</v>
      </c>
      <c r="EB7" s="25">
        <v>27.51</v>
      </c>
      <c r="EC7" s="25">
        <v>23.75</v>
      </c>
      <c r="ED7" s="25">
        <v>1.22</v>
      </c>
      <c r="EE7" s="25">
        <v>1.1200000000000001</v>
      </c>
      <c r="EF7" s="25">
        <v>1.1599999999999999</v>
      </c>
      <c r="EG7" s="25">
        <v>1.1000000000000001</v>
      </c>
      <c r="EH7" s="25">
        <v>1.45</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久永　慎介</cp:lastModifiedBy>
  <cp:lastPrinted>2024-01-31T04:03:14Z</cp:lastPrinted>
  <dcterms:created xsi:type="dcterms:W3CDTF">2023-12-05T00:59:21Z</dcterms:created>
  <dcterms:modified xsi:type="dcterms:W3CDTF">2024-01-31T11:12:13Z</dcterms:modified>
  <cp:category/>
</cp:coreProperties>
</file>