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 tabRatio="532"/>
  </bookViews>
  <sheets>
    <sheet name="①起案用（入力）" sheetId="1" r:id="rId1"/>
    <sheet name="②同意書" sheetId="14" r:id="rId2"/>
  </sheets>
  <definedNames>
    <definedName name="_xlnm.Print_Area" localSheetId="0">'①起案用（入力）'!$A$2:$P$61</definedName>
    <definedName name="_xlnm.Print_Area" localSheetId="1">②同意書!$A$2:$Q$55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4" l="1"/>
  <c r="K34" i="14"/>
  <c r="K35" i="14"/>
  <c r="M2" i="14"/>
  <c r="M3" i="14"/>
  <c r="C39" i="14"/>
  <c r="F27" i="14"/>
  <c r="F26" i="14"/>
  <c r="M14" i="14"/>
  <c r="M12" i="14"/>
  <c r="K24" i="14"/>
  <c r="K23" i="14"/>
  <c r="K22" i="14"/>
  <c r="K21" i="14"/>
  <c r="K20" i="14"/>
  <c r="I17" i="14"/>
  <c r="C17" i="14"/>
  <c r="E19" i="14"/>
  <c r="F19" i="14"/>
  <c r="D19" i="14"/>
  <c r="G19" i="14"/>
  <c r="D27" i="1"/>
  <c r="F27" i="1"/>
  <c r="F36" i="14"/>
  <c r="F37" i="14"/>
  <c r="F33" i="14"/>
  <c r="F34" i="14"/>
  <c r="D36" i="14"/>
  <c r="D37" i="14"/>
  <c r="D33" i="14"/>
  <c r="D34" i="14"/>
  <c r="B28" i="1"/>
  <c r="C20" i="14" s="1"/>
  <c r="E2" i="1"/>
  <c r="B33" i="14"/>
  <c r="B34" i="14"/>
  <c r="B35" i="14"/>
  <c r="B36" i="14"/>
  <c r="B37" i="14"/>
  <c r="F35" i="14"/>
  <c r="D35" i="14"/>
  <c r="D31" i="14"/>
  <c r="D30" i="14"/>
  <c r="B31" i="14"/>
  <c r="B30" i="14"/>
  <c r="D27" i="14"/>
  <c r="D26" i="14"/>
  <c r="B27" i="14"/>
  <c r="B26" i="14"/>
  <c r="B28" i="14"/>
  <c r="E39" i="1"/>
  <c r="F31" i="14"/>
  <c r="E38" i="1"/>
  <c r="F30" i="14"/>
  <c r="F32" i="14"/>
  <c r="E40" i="1"/>
  <c r="A36" i="1"/>
</calcChain>
</file>

<file path=xl/comments1.xml><?xml version="1.0" encoding="utf-8"?>
<comments xmlns="http://schemas.openxmlformats.org/spreadsheetml/2006/main">
  <authors>
    <author>LocalAdmin</author>
  </authors>
  <commentList>
    <comment ref="D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日間は課による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日間は課による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<sst xmlns="http://schemas.openxmlformats.org/spreadsheetml/2006/main" count="203" uniqueCount="116">
  <si>
    <t>文書分</t>
    <rPh sb="0" eb="2">
      <t>ブンショ</t>
    </rPh>
    <rPh sb="2" eb="3">
      <t>ブン</t>
    </rPh>
    <phoneticPr fontId="1"/>
  </si>
  <si>
    <t>類番号</t>
    <rPh sb="0" eb="1">
      <t>ルイ</t>
    </rPh>
    <rPh sb="1" eb="3">
      <t>バンゴウ</t>
    </rPh>
    <phoneticPr fontId="1"/>
  </si>
  <si>
    <t>主務</t>
    <rPh sb="0" eb="2">
      <t>シュム</t>
    </rPh>
    <phoneticPr fontId="1"/>
  </si>
  <si>
    <t>通行止め</t>
    <rPh sb="0" eb="2">
      <t>ツウコウ</t>
    </rPh>
    <rPh sb="2" eb="3">
      <t>ド</t>
    </rPh>
    <phoneticPr fontId="1"/>
  </si>
  <si>
    <t>片側通行</t>
    <rPh sb="0" eb="2">
      <t>カタガワ</t>
    </rPh>
    <rPh sb="2" eb="4">
      <t>ツウコウ</t>
    </rPh>
    <phoneticPr fontId="1"/>
  </si>
  <si>
    <t>住　所</t>
    <rPh sb="0" eb="1">
      <t>ジュウ</t>
    </rPh>
    <rPh sb="2" eb="3">
      <t>ショ</t>
    </rPh>
    <phoneticPr fontId="1"/>
  </si>
  <si>
    <t>起　案</t>
    <rPh sb="0" eb="1">
      <t>ハジメ</t>
    </rPh>
    <rPh sb="2" eb="3">
      <t>アン</t>
    </rPh>
    <phoneticPr fontId="1"/>
  </si>
  <si>
    <t>変更</t>
    <rPh sb="0" eb="2">
      <t>ヘンコウ</t>
    </rPh>
    <phoneticPr fontId="1"/>
  </si>
  <si>
    <t>更新</t>
    <rPh sb="0" eb="2">
      <t>コウシン</t>
    </rPh>
    <phoneticPr fontId="1"/>
  </si>
  <si>
    <t>新規</t>
    <rPh sb="0" eb="2">
      <t>シンキ</t>
    </rPh>
    <phoneticPr fontId="1"/>
  </si>
  <si>
    <t>車　道</t>
    <rPh sb="0" eb="1">
      <t>クルマ</t>
    </rPh>
    <rPh sb="2" eb="3">
      <t>ドウ</t>
    </rPh>
    <phoneticPr fontId="1"/>
  </si>
  <si>
    <t>歩　道</t>
    <rPh sb="0" eb="1">
      <t>ホ</t>
    </rPh>
    <rPh sb="2" eb="3">
      <t>ドウ</t>
    </rPh>
    <phoneticPr fontId="1"/>
  </si>
  <si>
    <t>昼　間</t>
    <rPh sb="0" eb="1">
      <t>ヒル</t>
    </rPh>
    <rPh sb="2" eb="3">
      <t>カン</t>
    </rPh>
    <phoneticPr fontId="1"/>
  </si>
  <si>
    <t>夜　間</t>
    <rPh sb="0" eb="1">
      <t>ヨル</t>
    </rPh>
    <rPh sb="2" eb="3">
      <t>カン</t>
    </rPh>
    <phoneticPr fontId="1"/>
  </si>
  <si>
    <t>条件をつけて同意します。</t>
    <rPh sb="0" eb="2">
      <t>ジョウケン</t>
    </rPh>
    <rPh sb="6" eb="8">
      <t>ドウイ</t>
    </rPh>
    <phoneticPr fontId="1"/>
  </si>
  <si>
    <t>同　　意　　書</t>
    <rPh sb="0" eb="1">
      <t>ドウ</t>
    </rPh>
    <rPh sb="3" eb="4">
      <t>イ</t>
    </rPh>
    <rPh sb="6" eb="7">
      <t>ショ</t>
    </rPh>
    <phoneticPr fontId="1"/>
  </si>
  <si>
    <t>職名・名前</t>
    <rPh sb="0" eb="2">
      <t>ショクメイ</t>
    </rPh>
    <rPh sb="3" eb="5">
      <t>ナマエ</t>
    </rPh>
    <phoneticPr fontId="1"/>
  </si>
  <si>
    <t>条　件</t>
    <rPh sb="0" eb="1">
      <t>ジョウ</t>
    </rPh>
    <rPh sb="2" eb="3">
      <t>ケン</t>
    </rPh>
    <phoneticPr fontId="1"/>
  </si>
  <si>
    <t>保存</t>
    <rPh sb="0" eb="1">
      <t>タモツ</t>
    </rPh>
    <rPh sb="1" eb="2">
      <t>ソン</t>
    </rPh>
    <phoneticPr fontId="1"/>
  </si>
  <si>
    <t>年限</t>
    <rPh sb="0" eb="1">
      <t>ネン</t>
    </rPh>
    <rPh sb="1" eb="2">
      <t>キリ</t>
    </rPh>
    <phoneticPr fontId="1"/>
  </si>
  <si>
    <t>文書取扱
主任</t>
    <rPh sb="0" eb="2">
      <t>ブンショ</t>
    </rPh>
    <rPh sb="2" eb="3">
      <t>ト</t>
    </rPh>
    <rPh sb="3" eb="4">
      <t>アツカ</t>
    </rPh>
    <rPh sb="5" eb="7">
      <t>シュニン</t>
    </rPh>
    <phoneticPr fontId="1"/>
  </si>
  <si>
    <t>提出してよろしいか。</t>
    <rPh sb="0" eb="2">
      <t>テイシュツ</t>
    </rPh>
    <phoneticPr fontId="1"/>
  </si>
  <si>
    <t>決　裁</t>
    <rPh sb="0" eb="1">
      <t>ケツ</t>
    </rPh>
    <rPh sb="2" eb="3">
      <t>サイ</t>
    </rPh>
    <phoneticPr fontId="1"/>
  </si>
  <si>
    <t>公印の押印
承認</t>
    <rPh sb="0" eb="2">
      <t>コウイン</t>
    </rPh>
    <rPh sb="3" eb="5">
      <t>オウイン</t>
    </rPh>
    <rPh sb="6" eb="8">
      <t>ショウニン</t>
    </rPh>
    <phoneticPr fontId="1"/>
  </si>
  <si>
    <t>年　　　　月　　　　日</t>
    <rPh sb="0" eb="1">
      <t>ネン</t>
    </rPh>
    <rPh sb="5" eb="6">
      <t>ツキ</t>
    </rPh>
    <rPh sb="10" eb="11">
      <t>ニチ</t>
    </rPh>
    <phoneticPr fontId="1"/>
  </si>
  <si>
    <t>福山市　　　　　　　町</t>
    <rPh sb="0" eb="3">
      <t>フクヤマシ</t>
    </rPh>
    <rPh sb="10" eb="11">
      <t>チョウ</t>
    </rPh>
    <phoneticPr fontId="1"/>
  </si>
  <si>
    <t>課員</t>
    <rPh sb="0" eb="1">
      <t>カ</t>
    </rPh>
    <rPh sb="1" eb="2">
      <t>イン</t>
    </rPh>
    <phoneticPr fontId="1"/>
  </si>
  <si>
    <t>1年</t>
    <rPh sb="1" eb="2">
      <t>ネン</t>
    </rPh>
    <phoneticPr fontId="1"/>
  </si>
  <si>
    <t>開示・不開示の第１次判断
☑開示   □部分開示  □不開示
情報公開条例第６条　  号に該当
時限性　　　年　月　日から開示
開　示　　条件（　　　　　　）</t>
    <rPh sb="0" eb="2">
      <t>カイジ</t>
    </rPh>
    <rPh sb="3" eb="4">
      <t>フ</t>
    </rPh>
    <rPh sb="4" eb="6">
      <t>カイジ</t>
    </rPh>
    <rPh sb="7" eb="8">
      <t>ダイ</t>
    </rPh>
    <rPh sb="9" eb="10">
      <t>ジ</t>
    </rPh>
    <rPh sb="10" eb="12">
      <t>ハンダン</t>
    </rPh>
    <rPh sb="48" eb="51">
      <t>ジゲンセイ</t>
    </rPh>
    <rPh sb="64" eb="65">
      <t>カイ</t>
    </rPh>
    <rPh sb="66" eb="67">
      <t>シメス</t>
    </rPh>
    <phoneticPr fontId="1"/>
  </si>
  <si>
    <t>号線</t>
    <rPh sb="0" eb="2">
      <t>ゴウセン</t>
    </rPh>
    <phoneticPr fontId="1"/>
  </si>
  <si>
    <t>文書件名簿
記入</t>
    <rPh sb="0" eb="2">
      <t>ブンショ</t>
    </rPh>
    <rPh sb="2" eb="3">
      <t>ケン</t>
    </rPh>
    <rPh sb="3" eb="5">
      <t>メイボ</t>
    </rPh>
    <rPh sb="6" eb="8">
      <t>キニュウ</t>
    </rPh>
    <phoneticPr fontId="1"/>
  </si>
  <si>
    <t>　　年（令和　年）　 月　　日</t>
    <rPh sb="2" eb="3">
      <t>ネン</t>
    </rPh>
    <rPh sb="4" eb="6">
      <t>レイワ</t>
    </rPh>
    <rPh sb="7" eb="8">
      <t>ネン</t>
    </rPh>
    <rPh sb="11" eb="12">
      <t>ガツ</t>
    </rPh>
    <rPh sb="14" eb="15">
      <t>ニチ</t>
    </rPh>
    <phoneticPr fontId="1"/>
  </si>
  <si>
    <t>　　年（令和　年）　 月　　日</t>
    <rPh sb="2" eb="3">
      <t>トシ</t>
    </rPh>
    <rPh sb="4" eb="6">
      <t>レイワ</t>
    </rPh>
    <rPh sb="7" eb="8">
      <t>トシ</t>
    </rPh>
    <rPh sb="11" eb="12">
      <t>ツキ</t>
    </rPh>
    <rPh sb="14" eb="15">
      <t>ヒ</t>
    </rPh>
    <phoneticPr fontId="1"/>
  </si>
  <si>
    <t>ｍ</t>
    <phoneticPr fontId="1"/>
  </si>
  <si>
    <t>ｍｍ</t>
    <phoneticPr fontId="1"/>
  </si>
  <si>
    <t>下記のとおり、</t>
    <rPh sb="0" eb="2">
      <t>カキ</t>
    </rPh>
    <phoneticPr fontId="1"/>
  </si>
  <si>
    <t>担当次長</t>
    <phoneticPr fontId="1"/>
  </si>
  <si>
    <t>課長補佐</t>
    <rPh sb="0" eb="2">
      <t>カチョウ</t>
    </rPh>
    <rPh sb="2" eb="4">
      <t>ホサ</t>
    </rPh>
    <phoneticPr fontId="1"/>
  </si>
  <si>
    <t>　　　　　　　　　　　　　　　　　</t>
    <phoneticPr fontId="1"/>
  </si>
  <si>
    <t>占用延長</t>
    <rPh sb="0" eb="2">
      <t>センヨウ</t>
    </rPh>
    <rPh sb="2" eb="3">
      <t>エン</t>
    </rPh>
    <rPh sb="3" eb="4">
      <t>チョウ</t>
    </rPh>
    <phoneticPr fontId="1"/>
  </si>
  <si>
    <t>占用幅</t>
    <rPh sb="2" eb="3">
      <t>ハバ</t>
    </rPh>
    <phoneticPr fontId="1"/>
  </si>
  <si>
    <t>ｍ</t>
  </si>
  <si>
    <t>　福　山　市　長　様</t>
    <rPh sb="1" eb="2">
      <t>フク</t>
    </rPh>
    <rPh sb="3" eb="4">
      <t>ヤマ</t>
    </rPh>
    <rPh sb="5" eb="6">
      <t>シ</t>
    </rPh>
    <rPh sb="7" eb="8">
      <t>チョウ</t>
    </rPh>
    <rPh sb="9" eb="10">
      <t>サマ</t>
    </rPh>
    <phoneticPr fontId="1"/>
  </si>
  <si>
    <t>φ50VP</t>
    <phoneticPr fontId="1"/>
  </si>
  <si>
    <t>φ150VU</t>
    <phoneticPr fontId="1"/>
  </si>
  <si>
    <t>福山市</t>
    <phoneticPr fontId="1"/>
  </si>
  <si>
    <t>地先</t>
    <phoneticPr fontId="1"/>
  </si>
  <si>
    <t>電話番号</t>
    <rPh sb="2" eb="4">
      <t>バンゴウ</t>
    </rPh>
    <phoneticPr fontId="1"/>
  </si>
  <si>
    <t xml:space="preserve">  　　小 川　政 彦</t>
    <rPh sb="4" eb="5">
      <t>ショウ</t>
    </rPh>
    <rPh sb="6" eb="7">
      <t>カワ</t>
    </rPh>
    <rPh sb="8" eb="9">
      <t>セイ</t>
    </rPh>
    <rPh sb="10" eb="11">
      <t>ヒコ</t>
    </rPh>
    <phoneticPr fontId="1"/>
  </si>
  <si>
    <t>住　所　 福山市古野上町１５番２５号</t>
    <rPh sb="0" eb="1">
      <t>ジュウ</t>
    </rPh>
    <rPh sb="2" eb="3">
      <t>ショ</t>
    </rPh>
    <rPh sb="5" eb="8">
      <t>フクヤマシ</t>
    </rPh>
    <rPh sb="8" eb="9">
      <t>フル</t>
    </rPh>
    <rPh sb="9" eb="11">
      <t>ノガミ</t>
    </rPh>
    <rPh sb="11" eb="12">
      <t>チョウ</t>
    </rPh>
    <rPh sb="14" eb="15">
      <t>バン</t>
    </rPh>
    <rPh sb="17" eb="18">
      <t>ゴウ</t>
    </rPh>
    <phoneticPr fontId="1"/>
  </si>
  <si>
    <t>名　前 　福山市上下水道事業管理者　　</t>
    <rPh sb="0" eb="1">
      <t>ナ</t>
    </rPh>
    <rPh sb="2" eb="3">
      <t>マエ</t>
    </rPh>
    <rPh sb="5" eb="8">
      <t>フクヤマシ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1"/>
  </si>
  <si>
    <t xml:space="preserve"> 占用の箇所(位置や場所)</t>
    <rPh sb="1" eb="3">
      <t>センヨウ</t>
    </rPh>
    <rPh sb="4" eb="6">
      <t>カショ</t>
    </rPh>
    <rPh sb="7" eb="9">
      <t>イチ</t>
    </rPh>
    <rPh sb="10" eb="12">
      <t>バショ</t>
    </rPh>
    <phoneticPr fontId="1"/>
  </si>
  <si>
    <t xml:space="preserve"> 市道名(路線名)</t>
    <rPh sb="1" eb="3">
      <t>シドウ</t>
    </rPh>
    <rPh sb="3" eb="4">
      <t>メイ</t>
    </rPh>
    <rPh sb="5" eb="8">
      <t>ロセンメイ</t>
    </rPh>
    <phoneticPr fontId="1"/>
  </si>
  <si>
    <r>
      <t xml:space="preserve"> 占用の期間　　 </t>
    </r>
    <r>
      <rPr>
        <sz val="9"/>
        <rFont val="ＭＳ 明朝"/>
        <family val="1"/>
        <charset val="128"/>
      </rPr>
      <t>許可の日から</t>
    </r>
    <rPh sb="1" eb="3">
      <t>センヨウ</t>
    </rPh>
    <rPh sb="4" eb="6">
      <t>キカン</t>
    </rPh>
    <rPh sb="9" eb="11">
      <t>キョカ</t>
    </rPh>
    <rPh sb="12" eb="13">
      <t>ヒ</t>
    </rPh>
    <phoneticPr fontId="1"/>
  </si>
  <si>
    <t>10 年間</t>
    <phoneticPr fontId="1"/>
  </si>
  <si>
    <t xml:space="preserve"> </t>
    <phoneticPr fontId="1"/>
  </si>
  <si>
    <t xml:space="preserve"> 施工業者</t>
    <rPh sb="1" eb="3">
      <t>セコウ</t>
    </rPh>
    <rPh sb="3" eb="5">
      <t>ギョウシャ</t>
    </rPh>
    <phoneticPr fontId="1"/>
  </si>
  <si>
    <t>福山市野上町三丁目2－20</t>
    <rPh sb="0" eb="3">
      <t>フクヤマシ</t>
    </rPh>
    <rPh sb="3" eb="6">
      <t>ノガミチョウ</t>
    </rPh>
    <rPh sb="6" eb="9">
      <t>サンチョウメ</t>
    </rPh>
    <phoneticPr fontId="1"/>
  </si>
  <si>
    <t xml:space="preserve">会社名 </t>
    <rPh sb="0" eb="3">
      <t>カイシャメイ</t>
    </rPh>
    <phoneticPr fontId="1"/>
  </si>
  <si>
    <t>野上建設株式会社</t>
    <rPh sb="0" eb="4">
      <t>ノガミケンセツ</t>
    </rPh>
    <rPh sb="4" eb="8">
      <t>カブシキカイシャ</t>
    </rPh>
    <phoneticPr fontId="1"/>
  </si>
  <si>
    <t xml:space="preserve">担当者 </t>
    <rPh sb="0" eb="3">
      <t>タントウシャ</t>
    </rPh>
    <phoneticPr fontId="1"/>
  </si>
  <si>
    <t>野上太郎</t>
    <rPh sb="0" eb="2">
      <t>ノガミ</t>
    </rPh>
    <rPh sb="2" eb="4">
      <t>タロウ</t>
    </rPh>
    <phoneticPr fontId="1"/>
  </si>
  <si>
    <t xml:space="preserve">所在地 </t>
    <rPh sb="0" eb="3">
      <t>ショザイチ</t>
    </rPh>
    <phoneticPr fontId="1"/>
  </si>
  <si>
    <t xml:space="preserve"> 受付</t>
    <rPh sb="1" eb="3">
      <t>ウケツケ</t>
    </rPh>
    <phoneticPr fontId="1"/>
  </si>
  <si>
    <t xml:space="preserve"> 決裁</t>
    <rPh sb="1" eb="3">
      <t>ケッサイ</t>
    </rPh>
    <phoneticPr fontId="1"/>
  </si>
  <si>
    <t xml:space="preserve">電話 </t>
    <rPh sb="0" eb="2">
      <t>デンワ</t>
    </rPh>
    <phoneticPr fontId="1"/>
  </si>
  <si>
    <t>　占用物件(口径)</t>
    <rPh sb="1" eb="3">
      <t>センヨウ</t>
    </rPh>
    <rPh sb="3" eb="5">
      <t>ブッケン</t>
    </rPh>
    <rPh sb="6" eb="8">
      <t>コウケイ</t>
    </rPh>
    <phoneticPr fontId="1"/>
  </si>
  <si>
    <t xml:space="preserve"> 占用の目的</t>
    <rPh sb="1" eb="3">
      <t>センヨウ</t>
    </rPh>
    <rPh sb="4" eb="6">
      <t>モクテキ</t>
    </rPh>
    <phoneticPr fontId="1"/>
  </si>
  <si>
    <t>車　両</t>
    <rPh sb="0" eb="1">
      <t>クルマ</t>
    </rPh>
    <rPh sb="2" eb="3">
      <t>リョウ</t>
    </rPh>
    <phoneticPr fontId="1"/>
  </si>
  <si>
    <t>道路占用及び工事施行(掘削)許可申請書</t>
    <rPh sb="0" eb="2">
      <t>ドウロ</t>
    </rPh>
    <rPh sb="2" eb="4">
      <t>センヨウ</t>
    </rPh>
    <rPh sb="4" eb="5">
      <t>オヨ</t>
    </rPh>
    <rPh sb="6" eb="8">
      <t>コウジ</t>
    </rPh>
    <rPh sb="8" eb="10">
      <t>セコウ</t>
    </rPh>
    <rPh sb="11" eb="13">
      <t>クッサク</t>
    </rPh>
    <rPh sb="14" eb="16">
      <t>キョカ</t>
    </rPh>
    <rPh sb="16" eb="19">
      <t>シンセイショ</t>
    </rPh>
    <phoneticPr fontId="1"/>
  </si>
  <si>
    <t>　</t>
    <phoneticPr fontId="1"/>
  </si>
  <si>
    <t>二　輪</t>
    <rPh sb="0" eb="1">
      <t>フタ</t>
    </rPh>
    <rPh sb="2" eb="3">
      <t>ワ</t>
    </rPh>
    <phoneticPr fontId="1"/>
  </si>
  <si>
    <t>歩行者</t>
    <rPh sb="0" eb="3">
      <t>ホコウシャ</t>
    </rPh>
    <phoneticPr fontId="1"/>
  </si>
  <si>
    <t>㎡</t>
    <phoneticPr fontId="1"/>
  </si>
  <si>
    <t>合計ｍ</t>
    <phoneticPr fontId="1"/>
  </si>
  <si>
    <t>南本庄多治米幹線</t>
    <phoneticPr fontId="1"/>
  </si>
  <si>
    <t>アスファルト</t>
    <phoneticPr fontId="1"/>
  </si>
  <si>
    <t>コンクリート</t>
    <phoneticPr fontId="1"/>
  </si>
  <si>
    <t>歩道ブロック</t>
    <rPh sb="0" eb="2">
      <t>ホドウ</t>
    </rPh>
    <phoneticPr fontId="1"/>
  </si>
  <si>
    <t>砂利道等</t>
    <rPh sb="0" eb="2">
      <t>ジャリ</t>
    </rPh>
    <rPh sb="2" eb="3">
      <t>ミチ</t>
    </rPh>
    <rPh sb="3" eb="4">
      <t>トウ</t>
    </rPh>
    <phoneticPr fontId="1"/>
  </si>
  <si>
    <t>☑</t>
    <phoneticPr fontId="1"/>
  </si>
  <si>
    <t>□</t>
    <phoneticPr fontId="1"/>
  </si>
  <si>
    <t>古野上町15番25号</t>
    <phoneticPr fontId="1"/>
  </si>
  <si>
    <t>原形復旧　</t>
    <phoneticPr fontId="1"/>
  </si>
  <si>
    <t>位置図・埋設図・舗装復旧断面図</t>
    <phoneticPr fontId="1"/>
  </si>
  <si>
    <t xml:space="preserve"> 復旧方法（</t>
    <phoneticPr fontId="1"/>
  </si>
  <si>
    <t xml:space="preserve"> 添付図面（</t>
    <phoneticPr fontId="1"/>
  </si>
  <si>
    <t>）</t>
    <phoneticPr fontId="1"/>
  </si>
  <si>
    <t>ｍ 道路幅員</t>
    <rPh sb="2" eb="6">
      <t>ドウロフクイン</t>
    </rPh>
    <phoneticPr fontId="1"/>
  </si>
  <si>
    <t xml:space="preserve"> その他　（</t>
    <rPh sb="3" eb="4">
      <t>タ</t>
    </rPh>
    <phoneticPr fontId="1"/>
  </si>
  <si>
    <t>合計㎡</t>
    <rPh sb="0" eb="1">
      <t>ア</t>
    </rPh>
    <rPh sb="1" eb="2">
      <t>ケイ</t>
    </rPh>
    <phoneticPr fontId="1"/>
  </si>
  <si>
    <r>
      <t xml:space="preserve"> 摘 要</t>
    </r>
    <r>
      <rPr>
        <sz val="9"/>
        <rFont val="ＭＳ 明朝"/>
        <family val="1"/>
        <charset val="128"/>
      </rPr>
      <t>（ 施主名ほか注意事項記入 ）</t>
    </r>
    <rPh sb="6" eb="9">
      <t>セシュメイ</t>
    </rPh>
    <rPh sb="11" eb="15">
      <t>チュウイジコウ</t>
    </rPh>
    <rPh sb="15" eb="17">
      <t>キニュウ</t>
    </rPh>
    <phoneticPr fontId="1"/>
  </si>
  <si>
    <t>　 上記の申請の公共用地の使用については、福山市上下水道事業管理者が使用することに次の</t>
    <rPh sb="2" eb="4">
      <t>ジョウキ</t>
    </rPh>
    <rPh sb="5" eb="7">
      <t>シンセイ</t>
    </rPh>
    <rPh sb="8" eb="10">
      <t>コウキョウ</t>
    </rPh>
    <rPh sb="10" eb="12">
      <t>ヨウチ</t>
    </rPh>
    <rPh sb="13" eb="15">
      <t>シヨウ</t>
    </rPh>
    <rPh sb="21" eb="24">
      <t>フクヤマシ</t>
    </rPh>
    <rPh sb="24" eb="26">
      <t>ジョウゲ</t>
    </rPh>
    <rPh sb="26" eb="28">
      <t>スイドウ</t>
    </rPh>
    <rPh sb="28" eb="30">
      <t>ジギョウ</t>
    </rPh>
    <rPh sb="30" eb="33">
      <t>カンリシャ</t>
    </rPh>
    <rPh sb="34" eb="36">
      <t>シヨウ</t>
    </rPh>
    <rPh sb="41" eb="42">
      <t>ツギ</t>
    </rPh>
    <phoneticPr fontId="1"/>
  </si>
  <si>
    <t>課担当名</t>
    <rPh sb="0" eb="1">
      <t>カ</t>
    </rPh>
    <rPh sb="1" eb="3">
      <t>タントウ</t>
    </rPh>
    <rPh sb="3" eb="4">
      <t>メイ</t>
    </rPh>
    <phoneticPr fontId="1"/>
  </si>
  <si>
    <t>084-928-〇〇〇〇</t>
    <phoneticPr fontId="1"/>
  </si>
  <si>
    <t>090-1234-〇〇〇〇</t>
    <phoneticPr fontId="1"/>
  </si>
  <si>
    <t>施主名：広島太郎様</t>
    <rPh sb="0" eb="3">
      <t>セシュメイ</t>
    </rPh>
    <rPh sb="4" eb="6">
      <t>ヒロシマ</t>
    </rPh>
    <rPh sb="6" eb="8">
      <t>タロウ</t>
    </rPh>
    <rPh sb="8" eb="9">
      <t>サマ</t>
    </rPh>
    <phoneticPr fontId="1"/>
  </si>
  <si>
    <r>
      <rPr>
        <sz val="8"/>
        <rFont val="ＭＳ 明朝"/>
        <family val="1"/>
        <charset val="128"/>
      </rPr>
      <t>ｍ</t>
    </r>
    <r>
      <rPr>
        <sz val="9"/>
        <rFont val="ＭＳ 明朝"/>
        <family val="1"/>
        <charset val="128"/>
      </rPr>
      <t xml:space="preserve">   ～</t>
    </r>
    <phoneticPr fontId="1"/>
  </si>
  <si>
    <r>
      <t xml:space="preserve"> 工事の期間　　 </t>
    </r>
    <r>
      <rPr>
        <sz val="9"/>
        <rFont val="ＭＳ 明朝"/>
        <family val="1"/>
        <charset val="128"/>
      </rPr>
      <t>許可日から１５０日間の内</t>
    </r>
    <rPh sb="1" eb="3">
      <t>コウジ</t>
    </rPh>
    <rPh sb="4" eb="6">
      <t>キカン</t>
    </rPh>
    <rPh sb="5" eb="6">
      <t>テイキ</t>
    </rPh>
    <rPh sb="9" eb="11">
      <t>キョカ</t>
    </rPh>
    <rPh sb="11" eb="12">
      <t>ヒ</t>
    </rPh>
    <rPh sb="17" eb="18">
      <t>ニチ</t>
    </rPh>
    <rPh sb="18" eb="19">
      <t>アイダ</t>
    </rPh>
    <rPh sb="20" eb="21">
      <t>ウチ</t>
    </rPh>
    <phoneticPr fontId="1"/>
  </si>
  <si>
    <t>３日間</t>
    <rPh sb="1" eb="2">
      <t>ニチ</t>
    </rPh>
    <phoneticPr fontId="1"/>
  </si>
  <si>
    <t>928－○○○○</t>
    <phoneticPr fontId="1"/>
  </si>
  <si>
    <t>電話番号</t>
    <phoneticPr fontId="1"/>
  </si>
  <si>
    <t>課長</t>
    <rPh sb="0" eb="2">
      <t>カチョウ</t>
    </rPh>
    <phoneticPr fontId="1"/>
  </si>
  <si>
    <t>担当者</t>
    <rPh sb="0" eb="1">
      <t>タン</t>
    </rPh>
    <rPh sb="1" eb="2">
      <t>トウ</t>
    </rPh>
    <rPh sb="2" eb="3">
      <t>シャ</t>
    </rPh>
    <phoneticPr fontId="1"/>
  </si>
  <si>
    <t>　道路法第32条の規定により許可を申請します。</t>
    <rPh sb="1" eb="4">
      <t>ドウロホウ</t>
    </rPh>
    <rPh sb="4" eb="5">
      <t>ダイ</t>
    </rPh>
    <rPh sb="7" eb="8">
      <t>ジョウ</t>
    </rPh>
    <rPh sb="9" eb="11">
      <t>キテイ</t>
    </rPh>
    <rPh sb="14" eb="16">
      <t>キョカ</t>
    </rPh>
    <rPh sb="17" eb="19">
      <t>シンセイ</t>
    </rPh>
    <phoneticPr fontId="1"/>
  </si>
  <si>
    <t>福水客サ  第　　　　 号の　　</t>
    <rPh sb="2" eb="3">
      <t>キャク</t>
    </rPh>
    <phoneticPr fontId="1"/>
  </si>
  <si>
    <t xml:space="preserve">       年(令和    年)    月    日</t>
    <phoneticPr fontId="1"/>
  </si>
  <si>
    <t>W・15・01</t>
    <phoneticPr fontId="1"/>
  </si>
  <si>
    <t>I・08・02</t>
    <phoneticPr fontId="1"/>
  </si>
  <si>
    <t>給水管布設のため</t>
    <phoneticPr fontId="1"/>
  </si>
  <si>
    <t>取付管埋設のため</t>
    <phoneticPr fontId="1"/>
  </si>
  <si>
    <t>〇〇〇〇課〇〇担当</t>
    <phoneticPr fontId="1"/>
  </si>
  <si>
    <t xml:space="preserve"> 復旧延長</t>
    <rPh sb="1" eb="3">
      <t>フッキュウ</t>
    </rPh>
    <rPh sb="3" eb="5">
      <t>エンチョウ</t>
    </rPh>
    <phoneticPr fontId="1"/>
  </si>
  <si>
    <t>復旧幅</t>
    <rPh sb="0" eb="2">
      <t>フッキュウ</t>
    </rPh>
    <rPh sb="2" eb="3">
      <t>ハバ</t>
    </rPh>
    <phoneticPr fontId="1"/>
  </si>
  <si>
    <t>復旧面積</t>
    <rPh sb="0" eb="2">
      <t>フッキュウ</t>
    </rPh>
    <rPh sb="2" eb="4">
      <t>メンセキ</t>
    </rPh>
    <phoneticPr fontId="1"/>
  </si>
  <si>
    <t>復旧延長</t>
    <rPh sb="0" eb="2">
      <t>フッキュウ</t>
    </rPh>
    <rPh sb="2" eb="4">
      <t>エンチョウ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</si>
</sst>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yyyy&quot;年（&quot;[$-411]\ ggge&quot;年）　&quot;m&quot;月　&quot;d&quot;日&quot;"/>
    <numFmt numFmtId="178" formatCode="yyyy&quot;年（&quot;ggge&quot;年）　&quot;m&quot;月　&quot;d&quot;日&quot;"/>
    <numFmt numFmtId="179" formatCode="0.0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8"/>
      <color theme="0" tint="-4.9989318521683403E-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361">
    <xf numFmtId="0" fontId="0" fillId="0" borderId="0" xfId="0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0" xfId="0" applyFont="1" applyBorder="1" applyAlignment="1">
      <alignment horizontal="centerContinuous" vertical="center"/>
    </xf>
    <xf numFmtId="0" fontId="15" fillId="0" borderId="6" xfId="0" applyFont="1" applyBorder="1">
      <alignment vertical="center"/>
    </xf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>
      <alignment vertical="center"/>
    </xf>
    <xf numFmtId="0" fontId="7" fillId="0" borderId="10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4" xfId="0" applyNumberFormat="1" applyFont="1" applyFill="1" applyBorder="1" applyAlignment="1">
      <alignment vertical="top" wrapText="1"/>
    </xf>
    <xf numFmtId="0" fontId="7" fillId="0" borderId="13" xfId="0" applyNumberFormat="1" applyFont="1" applyFill="1" applyBorder="1" applyAlignment="1">
      <alignment vertical="top" wrapText="1"/>
    </xf>
    <xf numFmtId="0" fontId="7" fillId="0" borderId="14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6" fillId="0" borderId="14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6" fillId="0" borderId="19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3" xfId="0" applyFont="1" applyBorder="1">
      <alignment vertical="center"/>
    </xf>
    <xf numFmtId="0" fontId="7" fillId="0" borderId="0" xfId="0" applyFont="1" applyBorder="1" applyAlignment="1">
      <alignment horizontal="left" vertical="center" indent="1"/>
    </xf>
    <xf numFmtId="0" fontId="7" fillId="0" borderId="2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8" fillId="0" borderId="5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10" fillId="0" borderId="5" xfId="0" applyFont="1" applyBorder="1" applyAlignment="1">
      <alignment horizontal="left" vertical="center" indent="1"/>
    </xf>
    <xf numFmtId="0" fontId="4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4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>
      <alignment vertical="center"/>
    </xf>
    <xf numFmtId="0" fontId="3" fillId="0" borderId="18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16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176" fontId="5" fillId="0" borderId="5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top" shrinkToFit="1"/>
    </xf>
    <xf numFmtId="0" fontId="6" fillId="0" borderId="0" xfId="0" applyFont="1">
      <alignment vertical="center"/>
    </xf>
    <xf numFmtId="0" fontId="4" fillId="0" borderId="4" xfId="0" applyFont="1" applyBorder="1">
      <alignment vertical="center"/>
    </xf>
    <xf numFmtId="0" fontId="7" fillId="0" borderId="10" xfId="0" applyFont="1" applyBorder="1">
      <alignment vertical="center"/>
    </xf>
    <xf numFmtId="0" fontId="3" fillId="0" borderId="18" xfId="0" applyFont="1" applyFill="1" applyBorder="1" applyAlignment="1">
      <alignment horizontal="left" vertical="center"/>
    </xf>
    <xf numFmtId="0" fontId="4" fillId="0" borderId="29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1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 shrinkToFit="1"/>
    </xf>
    <xf numFmtId="0" fontId="3" fillId="0" borderId="12" xfId="0" applyFont="1" applyFill="1" applyBorder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3" fillId="0" borderId="16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4" fillId="0" borderId="23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3" fillId="2" borderId="0" xfId="0" applyFont="1" applyFill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17" fillId="4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179" fontId="4" fillId="2" borderId="21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/>
    <xf numFmtId="0" fontId="5" fillId="0" borderId="0" xfId="0" applyFont="1" applyBorder="1" applyAlignment="1">
      <alignment vertical="center" shrinkToFit="1"/>
    </xf>
    <xf numFmtId="0" fontId="18" fillId="2" borderId="21" xfId="0" applyFont="1" applyFill="1" applyBorder="1" applyAlignment="1" applyProtection="1">
      <alignment horizontal="right" shrinkToFit="1"/>
      <protection locked="0"/>
    </xf>
    <xf numFmtId="0" fontId="4" fillId="2" borderId="34" xfId="0" applyFont="1" applyFill="1" applyBorder="1" applyAlignment="1">
      <alignment horizontal="center" vertical="center"/>
    </xf>
    <xf numFmtId="0" fontId="18" fillId="2" borderId="35" xfId="0" applyFont="1" applyFill="1" applyBorder="1" applyAlignment="1" applyProtection="1">
      <alignment horizontal="center" vertical="center" shrinkToFit="1"/>
      <protection locked="0"/>
    </xf>
    <xf numFmtId="0" fontId="18" fillId="2" borderId="26" xfId="0" applyFont="1" applyFill="1" applyBorder="1" applyAlignment="1" applyProtection="1">
      <alignment horizontal="center" vertical="center" shrinkToFit="1"/>
      <protection locked="0"/>
    </xf>
    <xf numFmtId="0" fontId="18" fillId="2" borderId="3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Fill="1" applyBorder="1">
      <alignment vertical="center"/>
    </xf>
    <xf numFmtId="0" fontId="5" fillId="0" borderId="37" xfId="0" applyFont="1" applyFill="1" applyBorder="1">
      <alignment vertical="center"/>
    </xf>
    <xf numFmtId="0" fontId="5" fillId="0" borderId="3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shrinkToFit="1"/>
    </xf>
    <xf numFmtId="0" fontId="15" fillId="0" borderId="25" xfId="0" applyFont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40" fontId="5" fillId="0" borderId="31" xfId="1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76" fontId="4" fillId="0" borderId="31" xfId="1" applyNumberFormat="1" applyFont="1" applyFill="1" applyBorder="1" applyAlignment="1">
      <alignment horizontal="center" vertical="center"/>
    </xf>
    <xf numFmtId="40" fontId="19" fillId="2" borderId="5" xfId="1" applyNumberFormat="1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0" fillId="2" borderId="29" xfId="0" applyFont="1" applyFill="1" applyBorder="1" applyAlignment="1" applyProtection="1">
      <alignment horizontal="center" vertical="center" shrinkToFit="1"/>
      <protection locked="0"/>
    </xf>
    <xf numFmtId="0" fontId="20" fillId="2" borderId="39" xfId="0" applyFont="1" applyFill="1" applyBorder="1" applyAlignment="1" applyProtection="1">
      <alignment horizontal="center" vertical="center" shrinkToFit="1"/>
      <protection locked="0"/>
    </xf>
    <xf numFmtId="0" fontId="20" fillId="2" borderId="40" xfId="0" applyFont="1" applyFill="1" applyBorder="1" applyAlignment="1" applyProtection="1">
      <alignment horizontal="center" vertical="center" shrinkToFit="1"/>
      <protection locked="0"/>
    </xf>
    <xf numFmtId="0" fontId="20" fillId="2" borderId="35" xfId="0" applyFont="1" applyFill="1" applyBorder="1" applyAlignment="1" applyProtection="1">
      <alignment horizontal="center" vertical="center" shrinkToFit="1"/>
      <protection locked="0"/>
    </xf>
    <xf numFmtId="0" fontId="19" fillId="2" borderId="34" xfId="0" applyFont="1" applyFill="1" applyBorder="1" applyAlignment="1">
      <alignment horizontal="center" vertical="center"/>
    </xf>
    <xf numFmtId="179" fontId="19" fillId="2" borderId="21" xfId="0" applyNumberFormat="1" applyFont="1" applyFill="1" applyBorder="1" applyAlignment="1">
      <alignment horizontal="center" vertical="center"/>
    </xf>
    <xf numFmtId="0" fontId="20" fillId="2" borderId="26" xfId="0" applyFont="1" applyFill="1" applyBorder="1" applyAlignment="1" applyProtection="1">
      <alignment horizontal="center" vertical="center" shrinkToFit="1"/>
      <protection locked="0"/>
    </xf>
    <xf numFmtId="0" fontId="20" fillId="2" borderId="36" xfId="0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>
      <alignment vertical="top" shrinkToFit="1"/>
    </xf>
    <xf numFmtId="0" fontId="21" fillId="0" borderId="0" xfId="0" applyFont="1" applyBorder="1" applyAlignment="1">
      <alignment vertical="top" shrinkToFit="1"/>
    </xf>
    <xf numFmtId="0" fontId="7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2" fillId="2" borderId="21" xfId="0" applyFont="1" applyFill="1" applyBorder="1" applyAlignment="1">
      <alignment vertical="center"/>
    </xf>
    <xf numFmtId="2" fontId="19" fillId="2" borderId="5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 shrinkToFit="1"/>
    </xf>
    <xf numFmtId="2" fontId="5" fillId="0" borderId="16" xfId="0" applyNumberFormat="1" applyFont="1" applyFill="1" applyBorder="1" applyAlignment="1">
      <alignment horizontal="center" shrinkToFit="1"/>
    </xf>
    <xf numFmtId="0" fontId="7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40" fontId="4" fillId="2" borderId="0" xfId="1" applyNumberFormat="1" applyFont="1" applyFill="1" applyBorder="1" applyAlignment="1">
      <alignment horizontal="center" vertical="center"/>
    </xf>
    <xf numFmtId="40" fontId="5" fillId="0" borderId="18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center"/>
    </xf>
    <xf numFmtId="176" fontId="4" fillId="0" borderId="18" xfId="1" applyNumberFormat="1" applyFont="1" applyFill="1" applyBorder="1" applyAlignment="1">
      <alignment horizontal="center" vertical="center"/>
    </xf>
    <xf numFmtId="0" fontId="18" fillId="2" borderId="21" xfId="0" applyFont="1" applyFill="1" applyBorder="1" applyAlignment="1" applyProtection="1">
      <alignment horizontal="center" vertical="center" shrinkToFit="1"/>
      <protection locked="0"/>
    </xf>
    <xf numFmtId="0" fontId="18" fillId="2" borderId="38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left" vertical="center" indent="1"/>
    </xf>
    <xf numFmtId="0" fontId="3" fillId="0" borderId="29" xfId="0" applyFont="1" applyBorder="1">
      <alignment vertical="center"/>
    </xf>
    <xf numFmtId="0" fontId="15" fillId="0" borderId="28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0" xfId="0" applyFont="1" applyBorder="1">
      <alignment vertical="center"/>
    </xf>
    <xf numFmtId="0" fontId="22" fillId="0" borderId="18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2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178" fontId="26" fillId="0" borderId="16" xfId="0" applyNumberFormat="1" applyFont="1" applyFill="1" applyBorder="1" applyAlignment="1">
      <alignment horizontal="left" vertical="center"/>
    </xf>
    <xf numFmtId="178" fontId="26" fillId="0" borderId="18" xfId="0" applyNumberFormat="1" applyFont="1" applyFill="1" applyBorder="1" applyAlignment="1">
      <alignment horizontal="left" vertical="center"/>
    </xf>
    <xf numFmtId="178" fontId="26" fillId="0" borderId="20" xfId="0" applyNumberFormat="1" applyFont="1" applyFill="1" applyBorder="1" applyAlignment="1">
      <alignment horizontal="left" vertical="center"/>
    </xf>
    <xf numFmtId="177" fontId="26" fillId="0" borderId="45" xfId="0" applyNumberFormat="1" applyFont="1" applyFill="1" applyBorder="1" applyAlignment="1">
      <alignment horizontal="center" vertical="center"/>
    </xf>
    <xf numFmtId="177" fontId="26" fillId="0" borderId="21" xfId="0" applyNumberFormat="1" applyFont="1" applyFill="1" applyBorder="1" applyAlignment="1">
      <alignment horizontal="center" vertical="center"/>
    </xf>
    <xf numFmtId="177" fontId="26" fillId="0" borderId="22" xfId="0" applyNumberFormat="1" applyFont="1" applyFill="1" applyBorder="1" applyAlignment="1">
      <alignment horizontal="center" vertical="center"/>
    </xf>
    <xf numFmtId="177" fontId="26" fillId="0" borderId="19" xfId="0" applyNumberFormat="1" applyFont="1" applyFill="1" applyBorder="1" applyAlignment="1">
      <alignment horizontal="center" vertical="center"/>
    </xf>
    <xf numFmtId="177" fontId="26" fillId="0" borderId="18" xfId="0" applyNumberFormat="1" applyFont="1" applyFill="1" applyBorder="1" applyAlignment="1">
      <alignment horizontal="center" vertical="center"/>
    </xf>
    <xf numFmtId="177" fontId="26" fillId="0" borderId="24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left" vertical="top" shrinkToFit="1"/>
    </xf>
    <xf numFmtId="0" fontId="7" fillId="0" borderId="25" xfId="0" applyFont="1" applyFill="1" applyBorder="1" applyAlignment="1">
      <alignment horizontal="left" vertical="top" shrinkToFit="1"/>
    </xf>
    <xf numFmtId="0" fontId="26" fillId="0" borderId="47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5" fillId="0" borderId="43" xfId="0" applyFont="1" applyBorder="1" applyAlignment="1">
      <alignment horizontal="center" vertical="center" textRotation="255"/>
    </xf>
    <xf numFmtId="0" fontId="5" fillId="0" borderId="48" xfId="0" applyFont="1" applyBorder="1" applyAlignment="1">
      <alignment horizontal="center" vertical="center" textRotation="255"/>
    </xf>
    <xf numFmtId="0" fontId="7" fillId="0" borderId="47" xfId="0" applyNumberFormat="1" applyFont="1" applyFill="1" applyBorder="1" applyAlignment="1">
      <alignment horizontal="left" vertical="top" wrapText="1"/>
    </xf>
    <xf numFmtId="0" fontId="7" fillId="0" borderId="9" xfId="0" applyNumberFormat="1" applyFont="1" applyFill="1" applyBorder="1" applyAlignment="1">
      <alignment horizontal="left" vertical="top" wrapText="1"/>
    </xf>
    <xf numFmtId="0" fontId="5" fillId="0" borderId="50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6" fillId="0" borderId="30" xfId="0" applyFont="1" applyFill="1" applyBorder="1" applyAlignment="1">
      <alignment vertical="center" shrinkToFit="1"/>
    </xf>
    <xf numFmtId="0" fontId="26" fillId="0" borderId="21" xfId="0" applyFont="1" applyFill="1" applyBorder="1" applyAlignment="1">
      <alignment vertical="center" shrinkToFit="1"/>
    </xf>
    <xf numFmtId="0" fontId="26" fillId="0" borderId="49" xfId="0" applyFont="1" applyFill="1" applyBorder="1" applyAlignment="1">
      <alignment vertical="center" shrinkToFit="1"/>
    </xf>
    <xf numFmtId="0" fontId="5" fillId="0" borderId="45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26" fillId="0" borderId="1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21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right" vertical="top" shrinkToFit="1"/>
    </xf>
    <xf numFmtId="0" fontId="27" fillId="0" borderId="0" xfId="0" applyFont="1" applyBorder="1" applyAlignment="1">
      <alignment horizontal="right" vertical="top" shrinkToFit="1"/>
    </xf>
    <xf numFmtId="0" fontId="15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178" fontId="5" fillId="5" borderId="16" xfId="0" applyNumberFormat="1" applyFont="1" applyFill="1" applyBorder="1" applyAlignment="1">
      <alignment horizontal="left" vertical="center"/>
    </xf>
    <xf numFmtId="178" fontId="5" fillId="5" borderId="18" xfId="0" applyNumberFormat="1" applyFont="1" applyFill="1" applyBorder="1" applyAlignment="1">
      <alignment horizontal="left" vertical="center"/>
    </xf>
    <xf numFmtId="178" fontId="5" fillId="5" borderId="20" xfId="0" applyNumberFormat="1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②同意書!S33" lockText="1" noThreeD="1"/>
</file>

<file path=xl/ctrlProps/ctrlProp10.xml><?xml version="1.0" encoding="utf-8"?>
<formControlPr xmlns="http://schemas.microsoft.com/office/spreadsheetml/2009/9/main" objectType="CheckBox" checked="Checked" fmlaLink="②同意書!T36" lockText="1" noThreeD="1"/>
</file>

<file path=xl/ctrlProps/ctrlProp11.xml><?xml version="1.0" encoding="utf-8"?>
<formControlPr xmlns="http://schemas.microsoft.com/office/spreadsheetml/2009/9/main" objectType="CheckBox" fmlaLink="②同意書!T37" lockText="1" noThreeD="1"/>
</file>

<file path=xl/ctrlProps/ctrlProp12.xml><?xml version="1.0" encoding="utf-8"?>
<formControlPr xmlns="http://schemas.microsoft.com/office/spreadsheetml/2009/9/main" objectType="CheckBox" fmlaLink="②同意書!U33" lockText="1" noThreeD="1"/>
</file>

<file path=xl/ctrlProps/ctrlProp13.xml><?xml version="1.0" encoding="utf-8"?>
<formControlPr xmlns="http://schemas.microsoft.com/office/spreadsheetml/2009/9/main" objectType="CheckBox" fmlaLink="②同意書!U34" lockText="1" noThreeD="1"/>
</file>

<file path=xl/ctrlProps/ctrlProp14.xml><?xml version="1.0" encoding="utf-8"?>
<formControlPr xmlns="http://schemas.microsoft.com/office/spreadsheetml/2009/9/main" objectType="CheckBox" fmlaLink="②同意書!U37" lockText="1" noThreeD="1"/>
</file>

<file path=xl/ctrlProps/ctrlProp15.xml><?xml version="1.0" encoding="utf-8"?>
<formControlPr xmlns="http://schemas.microsoft.com/office/spreadsheetml/2009/9/main" objectType="CheckBox" fmlaLink="②同意書!U36" lockText="1" noThreeD="1"/>
</file>

<file path=xl/ctrlProps/ctrlProp2.xml><?xml version="1.0" encoding="utf-8"?>
<formControlPr xmlns="http://schemas.microsoft.com/office/spreadsheetml/2009/9/main" objectType="CheckBox" fmlaLink="②同意書!S34" lockText="1" noThreeD="1"/>
</file>

<file path=xl/ctrlProps/ctrlProp3.xml><?xml version="1.0" encoding="utf-8"?>
<formControlPr xmlns="http://schemas.microsoft.com/office/spreadsheetml/2009/9/main" objectType="CheckBox" fmlaLink="②同意書!S35" lockText="1" noThreeD="1"/>
</file>

<file path=xl/ctrlProps/ctrlProp4.xml><?xml version="1.0" encoding="utf-8"?>
<formControlPr xmlns="http://schemas.microsoft.com/office/spreadsheetml/2009/9/main" objectType="CheckBox" fmlaLink="②同意書!S36" lockText="1" noThreeD="1"/>
</file>

<file path=xl/ctrlProps/ctrlProp5.xml><?xml version="1.0" encoding="utf-8"?>
<formControlPr xmlns="http://schemas.microsoft.com/office/spreadsheetml/2009/9/main" objectType="CheckBox" fmlaLink="②同意書!S37" lockText="1" noThreeD="1"/>
</file>

<file path=xl/ctrlProps/ctrlProp6.xml><?xml version="1.0" encoding="utf-8"?>
<formControlPr xmlns="http://schemas.microsoft.com/office/spreadsheetml/2009/9/main" objectType="CheckBox" checked="Checked" fmlaLink="②同意書!T33" lockText="1" noThreeD="1"/>
</file>

<file path=xl/ctrlProps/ctrlProp7.xml><?xml version="1.0" encoding="utf-8"?>
<formControlPr xmlns="http://schemas.microsoft.com/office/spreadsheetml/2009/9/main" objectType="CheckBox" checked="Checked" fmlaLink="R27" lockText="1" noThreeD="1"/>
</file>

<file path=xl/ctrlProps/ctrlProp8.xml><?xml version="1.0" encoding="utf-8"?>
<formControlPr xmlns="http://schemas.microsoft.com/office/spreadsheetml/2009/9/main" objectType="CheckBox" fmlaLink="R28" lockText="1" noThreeD="1"/>
</file>

<file path=xl/ctrlProps/ctrlProp9.xml><?xml version="1.0" encoding="utf-8"?>
<formControlPr xmlns="http://schemas.microsoft.com/office/spreadsheetml/2009/9/main" objectType="CheckBox" fmlaLink="②同意書!T3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80596</xdr:colOff>
      <xdr:row>3</xdr:row>
      <xdr:rowOff>136525</xdr:rowOff>
    </xdr:from>
    <xdr:to>
      <xdr:col>18</xdr:col>
      <xdr:colOff>652095</xdr:colOff>
      <xdr:row>9</xdr:row>
      <xdr:rowOff>119062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600140-9AB7-B78E-ADDD-112EDD916E3D}"/>
            </a:ext>
          </a:extLst>
        </xdr:cNvPr>
        <xdr:cNvSpPr txBox="1"/>
      </xdr:nvSpPr>
      <xdr:spPr>
        <a:xfrm>
          <a:off x="7202365" y="656737"/>
          <a:ext cx="1597268" cy="993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：主な入力項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100"/>
            </a:lnSpc>
          </a:pP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②へも入力されます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340995</xdr:colOff>
      <xdr:row>19</xdr:row>
      <xdr:rowOff>47625</xdr:rowOff>
    </xdr:from>
    <xdr:to>
      <xdr:col>9</xdr:col>
      <xdr:colOff>33454</xdr:colOff>
      <xdr:row>21</xdr:row>
      <xdr:rowOff>150556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1F3EAE3-4D72-9BD8-25FF-50A73B168242}"/>
            </a:ext>
          </a:extLst>
        </xdr:cNvPr>
        <xdr:cNvSpPr/>
      </xdr:nvSpPr>
      <xdr:spPr>
        <a:xfrm>
          <a:off x="4257675" y="3581400"/>
          <a:ext cx="66675" cy="476250"/>
        </a:xfrm>
        <a:prstGeom prst="lef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193990</xdr:colOff>
      <xdr:row>19</xdr:row>
      <xdr:rowOff>47625</xdr:rowOff>
    </xdr:from>
    <xdr:to>
      <xdr:col>15</xdr:col>
      <xdr:colOff>277965</xdr:colOff>
      <xdr:row>21</xdr:row>
      <xdr:rowOff>150556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BCB55313-CEDD-2BBF-0E7E-41A6B899A79E}"/>
            </a:ext>
          </a:extLst>
        </xdr:cNvPr>
        <xdr:cNvSpPr/>
      </xdr:nvSpPr>
      <xdr:spPr>
        <a:xfrm flipH="1">
          <a:off x="6824025" y="3603625"/>
          <a:ext cx="73478" cy="483931"/>
        </a:xfrm>
        <a:prstGeom prst="lef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73269</xdr:colOff>
      <xdr:row>0</xdr:row>
      <xdr:rowOff>147685</xdr:rowOff>
    </xdr:from>
    <xdr:to>
      <xdr:col>18</xdr:col>
      <xdr:colOff>95250</xdr:colOff>
      <xdr:row>3</xdr:row>
      <xdr:rowOff>68410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BBF03E-981C-4887-1C59-F7129CC9C5E5}"/>
            </a:ext>
          </a:extLst>
        </xdr:cNvPr>
        <xdr:cNvSpPr txBox="1"/>
      </xdr:nvSpPr>
      <xdr:spPr>
        <a:xfrm>
          <a:off x="7195038" y="147685"/>
          <a:ext cx="1047750" cy="440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/>
            <a:t>2025(R7).4.1</a:t>
          </a:r>
          <a:r>
            <a:rPr kumimoji="1" lang="ja-JP" altLang="en-US" sz="900"/>
            <a:t>より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40</xdr:row>
          <xdr:rowOff>38100</xdr:rowOff>
        </xdr:from>
        <xdr:to>
          <xdr:col>1</xdr:col>
          <xdr:colOff>388620</xdr:colOff>
          <xdr:row>40</xdr:row>
          <xdr:rowOff>251460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7B296E62-FEBD-F608-303D-F48A788EEE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41</xdr:row>
          <xdr:rowOff>22860</xdr:rowOff>
        </xdr:from>
        <xdr:to>
          <xdr:col>1</xdr:col>
          <xdr:colOff>388620</xdr:colOff>
          <xdr:row>41</xdr:row>
          <xdr:rowOff>236220</xdr:rowOff>
        </xdr:to>
        <xdr:sp macro="" textlink="">
          <xdr:nvSpPr>
            <xdr:cNvPr id="13315" name="Check Box 1027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867EBDCD-DC84-5563-CF03-1F1477F244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42</xdr:row>
          <xdr:rowOff>38100</xdr:rowOff>
        </xdr:from>
        <xdr:to>
          <xdr:col>1</xdr:col>
          <xdr:colOff>388620</xdr:colOff>
          <xdr:row>42</xdr:row>
          <xdr:rowOff>251460</xdr:rowOff>
        </xdr:to>
        <xdr:sp macro="" textlink="">
          <xdr:nvSpPr>
            <xdr:cNvPr id="13316" name="Check Box 1028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2364CD73-584F-1F87-7947-2B0255D3F9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43</xdr:row>
          <xdr:rowOff>30480</xdr:rowOff>
        </xdr:from>
        <xdr:to>
          <xdr:col>1</xdr:col>
          <xdr:colOff>388620</xdr:colOff>
          <xdr:row>43</xdr:row>
          <xdr:rowOff>251460</xdr:rowOff>
        </xdr:to>
        <xdr:sp macro="" textlink="">
          <xdr:nvSpPr>
            <xdr:cNvPr id="13317" name="Check Box 1029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2C7499C9-00B9-DDFE-19B1-171211AA18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44</xdr:row>
          <xdr:rowOff>38100</xdr:rowOff>
        </xdr:from>
        <xdr:to>
          <xdr:col>1</xdr:col>
          <xdr:colOff>388620</xdr:colOff>
          <xdr:row>44</xdr:row>
          <xdr:rowOff>251460</xdr:rowOff>
        </xdr:to>
        <xdr:sp macro="" textlink="">
          <xdr:nvSpPr>
            <xdr:cNvPr id="13318" name="Check Box 1030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7C50489F-27C2-468C-79A3-B783EA6F3D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40</xdr:row>
          <xdr:rowOff>30480</xdr:rowOff>
        </xdr:from>
        <xdr:to>
          <xdr:col>3</xdr:col>
          <xdr:colOff>388620</xdr:colOff>
          <xdr:row>40</xdr:row>
          <xdr:rowOff>251460</xdr:rowOff>
        </xdr:to>
        <xdr:sp macro="" textlink="">
          <xdr:nvSpPr>
            <xdr:cNvPr id="13326" name="Check Box 1038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75ED61A3-B5B4-EC47-6741-9A7E4B01F5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26</xdr:row>
          <xdr:rowOff>0</xdr:rowOff>
        </xdr:from>
        <xdr:to>
          <xdr:col>3</xdr:col>
          <xdr:colOff>22860</xdr:colOff>
          <xdr:row>27</xdr:row>
          <xdr:rowOff>0</xdr:rowOff>
        </xdr:to>
        <xdr:sp macro="" textlink="">
          <xdr:nvSpPr>
            <xdr:cNvPr id="13333" name="Check Box 1045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84B8FE95-C0DB-F09A-F9B9-231F8CB7C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3339" name="Check Box 1051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60494CAE-1807-476E-3695-18692EFD87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41</xdr:row>
          <xdr:rowOff>38100</xdr:rowOff>
        </xdr:from>
        <xdr:to>
          <xdr:col>3</xdr:col>
          <xdr:colOff>388620</xdr:colOff>
          <xdr:row>41</xdr:row>
          <xdr:rowOff>251460</xdr:rowOff>
        </xdr:to>
        <xdr:sp macro="" textlink="">
          <xdr:nvSpPr>
            <xdr:cNvPr id="13347" name="Check Box 1059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23FC88C8-D89E-7C14-1B01-0B36EF237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43</xdr:row>
          <xdr:rowOff>30480</xdr:rowOff>
        </xdr:from>
        <xdr:to>
          <xdr:col>3</xdr:col>
          <xdr:colOff>388620</xdr:colOff>
          <xdr:row>43</xdr:row>
          <xdr:rowOff>251460</xdr:rowOff>
        </xdr:to>
        <xdr:sp macro="" textlink="">
          <xdr:nvSpPr>
            <xdr:cNvPr id="13348" name="Check Box 1060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E1785B63-5032-9C90-3AA0-FAC0E7678F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44</xdr:row>
          <xdr:rowOff>22860</xdr:rowOff>
        </xdr:from>
        <xdr:to>
          <xdr:col>3</xdr:col>
          <xdr:colOff>388620</xdr:colOff>
          <xdr:row>44</xdr:row>
          <xdr:rowOff>251460</xdr:rowOff>
        </xdr:to>
        <xdr:sp macro="" textlink="">
          <xdr:nvSpPr>
            <xdr:cNvPr id="13349" name="Check Box 1061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59D7BC59-BDF8-F038-CAC6-ECAA0CCD41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40</xdr:row>
          <xdr:rowOff>30480</xdr:rowOff>
        </xdr:from>
        <xdr:to>
          <xdr:col>6</xdr:col>
          <xdr:colOff>38100</xdr:colOff>
          <xdr:row>40</xdr:row>
          <xdr:rowOff>251460</xdr:rowOff>
        </xdr:to>
        <xdr:sp macro="" textlink="">
          <xdr:nvSpPr>
            <xdr:cNvPr id="13350" name="Check Box 1062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4BFDF26B-6873-44B2-8A41-9FC713FE0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41</xdr:row>
          <xdr:rowOff>38100</xdr:rowOff>
        </xdr:from>
        <xdr:to>
          <xdr:col>6</xdr:col>
          <xdr:colOff>38100</xdr:colOff>
          <xdr:row>41</xdr:row>
          <xdr:rowOff>251460</xdr:rowOff>
        </xdr:to>
        <xdr:sp macro="" textlink="">
          <xdr:nvSpPr>
            <xdr:cNvPr id="13357" name="Check Box 1069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A705CA0E-E168-F654-D65F-A1FF73D210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44</xdr:row>
          <xdr:rowOff>30480</xdr:rowOff>
        </xdr:from>
        <xdr:to>
          <xdr:col>6</xdr:col>
          <xdr:colOff>38100</xdr:colOff>
          <xdr:row>44</xdr:row>
          <xdr:rowOff>251460</xdr:rowOff>
        </xdr:to>
        <xdr:sp macro="" textlink="">
          <xdr:nvSpPr>
            <xdr:cNvPr id="13358" name="Check Box 1070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3B0C9307-D300-C549-93D9-0AE5544D8B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43</xdr:row>
          <xdr:rowOff>38100</xdr:rowOff>
        </xdr:from>
        <xdr:to>
          <xdr:col>6</xdr:col>
          <xdr:colOff>38100</xdr:colOff>
          <xdr:row>43</xdr:row>
          <xdr:rowOff>251460</xdr:rowOff>
        </xdr:to>
        <xdr:sp macro="" textlink="">
          <xdr:nvSpPr>
            <xdr:cNvPr id="13360" name="Check Box 1072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B0D263D5-B5EB-A021-A654-DAF9D37900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109905</xdr:colOff>
      <xdr:row>4</xdr:row>
      <xdr:rowOff>131885</xdr:rowOff>
    </xdr:from>
    <xdr:to>
      <xdr:col>17</xdr:col>
      <xdr:colOff>498232</xdr:colOff>
      <xdr:row>6</xdr:row>
      <xdr:rowOff>14654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BD6D729-7AA0-7FEC-7D31-F8E1375584AE}"/>
            </a:ext>
          </a:extLst>
        </xdr:cNvPr>
        <xdr:cNvSpPr/>
      </xdr:nvSpPr>
      <xdr:spPr>
        <a:xfrm>
          <a:off x="7231674" y="820616"/>
          <a:ext cx="388327" cy="219807"/>
        </a:xfrm>
        <a:prstGeom prst="rect">
          <a:avLst/>
        </a:prstGeom>
        <a:solidFill>
          <a:srgbClr val="DAEEF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340995</xdr:colOff>
      <xdr:row>11</xdr:row>
      <xdr:rowOff>57150</xdr:rowOff>
    </xdr:from>
    <xdr:to>
      <xdr:col>10</xdr:col>
      <xdr:colOff>33454</xdr:colOff>
      <xdr:row>13</xdr:row>
      <xdr:rowOff>143062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9866F3AC-3746-EE0E-E38F-5391435A79D2}"/>
            </a:ext>
          </a:extLst>
        </xdr:cNvPr>
        <xdr:cNvSpPr/>
      </xdr:nvSpPr>
      <xdr:spPr>
        <a:xfrm>
          <a:off x="4257675" y="3581400"/>
          <a:ext cx="66675" cy="476250"/>
        </a:xfrm>
        <a:prstGeom prst="lef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249556</xdr:colOff>
      <xdr:row>11</xdr:row>
      <xdr:rowOff>57150</xdr:rowOff>
    </xdr:from>
    <xdr:to>
      <xdr:col>16</xdr:col>
      <xdr:colOff>324201</xdr:colOff>
      <xdr:row>13</xdr:row>
      <xdr:rowOff>143062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F15591B9-05E3-5B90-F97B-6AE0BB8166E1}"/>
            </a:ext>
          </a:extLst>
        </xdr:cNvPr>
        <xdr:cNvSpPr/>
      </xdr:nvSpPr>
      <xdr:spPr>
        <a:xfrm flipH="1">
          <a:off x="6896101" y="3581400"/>
          <a:ext cx="71437" cy="476250"/>
        </a:xfrm>
        <a:prstGeom prst="lef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249556</xdr:colOff>
      <xdr:row>11</xdr:row>
      <xdr:rowOff>57150</xdr:rowOff>
    </xdr:from>
    <xdr:to>
      <xdr:col>16</xdr:col>
      <xdr:colOff>324201</xdr:colOff>
      <xdr:row>13</xdr:row>
      <xdr:rowOff>143062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21F36814-E26E-CF6A-5244-729ED5A145EA}"/>
            </a:ext>
          </a:extLst>
        </xdr:cNvPr>
        <xdr:cNvSpPr/>
      </xdr:nvSpPr>
      <xdr:spPr>
        <a:xfrm flipH="1">
          <a:off x="6896101" y="3581400"/>
          <a:ext cx="71437" cy="476250"/>
        </a:xfrm>
        <a:prstGeom prst="lef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340995</xdr:colOff>
      <xdr:row>11</xdr:row>
      <xdr:rowOff>57150</xdr:rowOff>
    </xdr:from>
    <xdr:to>
      <xdr:col>10</xdr:col>
      <xdr:colOff>33454</xdr:colOff>
      <xdr:row>13</xdr:row>
      <xdr:rowOff>150775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CC8F53EA-09A0-F51C-D117-0AC13B36C112}"/>
            </a:ext>
          </a:extLst>
        </xdr:cNvPr>
        <xdr:cNvSpPr/>
      </xdr:nvSpPr>
      <xdr:spPr>
        <a:xfrm>
          <a:off x="4265295" y="3581400"/>
          <a:ext cx="61913" cy="483931"/>
        </a:xfrm>
        <a:prstGeom prst="lef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V66"/>
  <sheetViews>
    <sheetView tabSelected="1" view="pageBreakPreview" zoomScaleNormal="100" zoomScaleSheetLayoutView="100" workbookViewId="0">
      <selection activeCell="R21" sqref="R21"/>
    </sheetView>
  </sheetViews>
  <sheetFormatPr defaultColWidth="9" defaultRowHeight="13.2"/>
  <cols>
    <col min="1" max="5" width="7.6640625" style="22" customWidth="1"/>
    <col min="6" max="6" width="4.6640625" style="22" customWidth="1"/>
    <col min="7" max="7" width="3.6640625" style="22" customWidth="1"/>
    <col min="8" max="16" width="5.109375" style="22" customWidth="1"/>
    <col min="17" max="17" width="1.33203125" style="22" customWidth="1"/>
    <col min="18" max="18" width="13.44140625" style="137" customWidth="1"/>
    <col min="19" max="19" width="12.44140625" style="22" customWidth="1"/>
    <col min="20" max="20" width="5.33203125" style="22" customWidth="1"/>
    <col min="21" max="21" width="7.77734375" style="22" customWidth="1"/>
    <col min="22" max="22" width="6.6640625" style="22" customWidth="1"/>
    <col min="23" max="16384" width="9" style="22"/>
  </cols>
  <sheetData>
    <row r="1" spans="1:22" ht="13.8" thickBot="1"/>
    <row r="2" spans="1:22" ht="14.1" customHeight="1">
      <c r="A2" s="268" t="s">
        <v>28</v>
      </c>
      <c r="B2" s="269"/>
      <c r="C2" s="270"/>
      <c r="D2" s="16" t="s">
        <v>0</v>
      </c>
      <c r="E2" s="279" t="str">
        <f>VLOOKUP(TRUE,R27:S28,2,FALSE)</f>
        <v>W・15・01</v>
      </c>
      <c r="F2" s="280"/>
      <c r="G2" s="17" t="s">
        <v>2</v>
      </c>
      <c r="H2" s="18"/>
      <c r="I2" s="19" t="s">
        <v>26</v>
      </c>
      <c r="J2" s="20"/>
      <c r="K2" s="287" t="s">
        <v>36</v>
      </c>
      <c r="L2" s="288"/>
      <c r="M2" s="287" t="s">
        <v>37</v>
      </c>
      <c r="N2" s="288"/>
      <c r="O2" s="277" t="s">
        <v>102</v>
      </c>
      <c r="P2" s="278"/>
      <c r="Q2" s="21"/>
      <c r="U2" s="23"/>
    </row>
    <row r="3" spans="1:22" ht="14.1" customHeight="1">
      <c r="A3" s="271"/>
      <c r="B3" s="272"/>
      <c r="C3" s="273"/>
      <c r="D3" s="24" t="s">
        <v>1</v>
      </c>
      <c r="E3" s="281"/>
      <c r="F3" s="282"/>
      <c r="G3" s="25"/>
      <c r="H3" s="26"/>
      <c r="I3" s="27"/>
      <c r="J3" s="26"/>
      <c r="K3" s="28"/>
      <c r="L3" s="29"/>
      <c r="M3" s="28"/>
      <c r="N3" s="29"/>
      <c r="O3" s="30"/>
      <c r="P3" s="31"/>
      <c r="Q3" s="32"/>
      <c r="U3" s="23"/>
    </row>
    <row r="4" spans="1:22" ht="14.1" customHeight="1">
      <c r="A4" s="271"/>
      <c r="B4" s="272"/>
      <c r="C4" s="273"/>
      <c r="D4" s="33" t="s">
        <v>18</v>
      </c>
      <c r="E4" s="256" t="s">
        <v>27</v>
      </c>
      <c r="F4" s="257"/>
      <c r="G4" s="25"/>
      <c r="H4" s="26"/>
      <c r="I4" s="27"/>
      <c r="J4" s="26"/>
      <c r="K4" s="283"/>
      <c r="L4" s="284"/>
      <c r="M4" s="35"/>
      <c r="N4" s="36"/>
      <c r="O4" s="30"/>
      <c r="P4" s="31"/>
      <c r="U4" s="23"/>
    </row>
    <row r="5" spans="1:22" ht="14.1" customHeight="1">
      <c r="A5" s="274"/>
      <c r="B5" s="275"/>
      <c r="C5" s="276"/>
      <c r="D5" s="24" t="s">
        <v>19</v>
      </c>
      <c r="E5" s="258"/>
      <c r="F5" s="259"/>
      <c r="G5" s="37"/>
      <c r="H5" s="38"/>
      <c r="I5" s="39"/>
      <c r="J5" s="38"/>
      <c r="K5" s="39"/>
      <c r="L5" s="38"/>
      <c r="M5" s="40"/>
      <c r="N5" s="41"/>
      <c r="O5" s="42"/>
      <c r="P5" s="43"/>
    </row>
    <row r="6" spans="1:22" ht="14.1" customHeight="1">
      <c r="A6" s="289" t="s">
        <v>6</v>
      </c>
      <c r="B6" s="248" t="s">
        <v>31</v>
      </c>
      <c r="C6" s="249"/>
      <c r="D6" s="249"/>
      <c r="E6" s="249"/>
      <c r="F6" s="250"/>
      <c r="G6" s="44"/>
      <c r="H6" s="44"/>
      <c r="I6" s="44"/>
      <c r="J6" s="45"/>
      <c r="K6" s="241" t="s">
        <v>30</v>
      </c>
      <c r="L6" s="242"/>
      <c r="M6" s="242" t="s">
        <v>20</v>
      </c>
      <c r="N6" s="242"/>
      <c r="O6" s="290" t="s">
        <v>23</v>
      </c>
      <c r="P6" s="291"/>
    </row>
    <row r="7" spans="1:22" ht="14.1" customHeight="1">
      <c r="A7" s="289"/>
      <c r="B7" s="251"/>
      <c r="C7" s="252"/>
      <c r="D7" s="252"/>
      <c r="E7" s="252"/>
      <c r="F7" s="253"/>
      <c r="G7" s="46" t="s">
        <v>35</v>
      </c>
      <c r="H7" s="46"/>
      <c r="I7" s="27"/>
      <c r="J7" s="47"/>
      <c r="K7" s="243"/>
      <c r="L7" s="244"/>
      <c r="M7" s="244"/>
      <c r="N7" s="244"/>
      <c r="O7" s="292"/>
      <c r="P7" s="293"/>
    </row>
    <row r="8" spans="1:22" ht="14.1" customHeight="1">
      <c r="A8" s="289" t="s">
        <v>22</v>
      </c>
      <c r="B8" s="303" t="s">
        <v>32</v>
      </c>
      <c r="C8" s="304"/>
      <c r="D8" s="304"/>
      <c r="E8" s="304"/>
      <c r="F8" s="305"/>
      <c r="G8" s="48" t="s">
        <v>21</v>
      </c>
      <c r="H8" s="48"/>
      <c r="I8" s="27"/>
      <c r="J8" s="47"/>
      <c r="K8" s="25"/>
      <c r="L8" s="26"/>
      <c r="M8" s="30"/>
      <c r="N8" s="26"/>
      <c r="O8" s="30"/>
      <c r="P8" s="31"/>
    </row>
    <row r="9" spans="1:22" ht="14.1" customHeight="1">
      <c r="A9" s="289"/>
      <c r="B9" s="281"/>
      <c r="C9" s="306"/>
      <c r="D9" s="306"/>
      <c r="E9" s="306"/>
      <c r="F9" s="282"/>
      <c r="G9" s="39"/>
      <c r="H9" s="39"/>
      <c r="I9" s="39"/>
      <c r="J9" s="49"/>
      <c r="K9" s="37"/>
      <c r="L9" s="38"/>
      <c r="M9" s="42"/>
      <c r="N9" s="38"/>
      <c r="O9" s="42"/>
      <c r="P9" s="43"/>
    </row>
    <row r="10" spans="1:22" ht="15" customHeight="1">
      <c r="A10" s="50"/>
      <c r="B10" s="27"/>
      <c r="C10" s="27"/>
      <c r="D10" s="27"/>
      <c r="E10" s="27"/>
      <c r="F10" s="27"/>
      <c r="G10" s="27"/>
      <c r="H10" s="27"/>
      <c r="I10" s="307" t="s">
        <v>9</v>
      </c>
      <c r="J10" s="285" t="s">
        <v>8</v>
      </c>
      <c r="K10" s="301" t="s">
        <v>7</v>
      </c>
      <c r="L10" s="298" t="s">
        <v>105</v>
      </c>
      <c r="M10" s="299"/>
      <c r="N10" s="299"/>
      <c r="O10" s="299"/>
      <c r="P10" s="300"/>
    </row>
    <row r="11" spans="1:22">
      <c r="A11" s="51"/>
      <c r="B11" s="27"/>
      <c r="C11" s="27"/>
      <c r="D11" s="27"/>
      <c r="E11" s="27"/>
      <c r="F11" s="27"/>
      <c r="G11" s="27"/>
      <c r="H11" s="27"/>
      <c r="I11" s="308"/>
      <c r="J11" s="286"/>
      <c r="K11" s="302"/>
      <c r="L11" s="245" t="s">
        <v>106</v>
      </c>
      <c r="M11" s="246"/>
      <c r="N11" s="246"/>
      <c r="O11" s="246"/>
      <c r="P11" s="247"/>
      <c r="Q11" s="52"/>
    </row>
    <row r="12" spans="1:22" ht="15" customHeight="1">
      <c r="A12" s="5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54"/>
    </row>
    <row r="13" spans="1:22" ht="20.100000000000001" customHeight="1">
      <c r="A13" s="55" t="s">
        <v>69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4"/>
      <c r="R13" s="296"/>
      <c r="S13" s="297"/>
      <c r="T13" s="297"/>
      <c r="U13" s="297"/>
      <c r="V13" s="297"/>
    </row>
    <row r="14" spans="1:22" ht="20.100000000000001" customHeight="1">
      <c r="A14" s="5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54"/>
    </row>
    <row r="15" spans="1:22" ht="20.100000000000001" customHeight="1">
      <c r="A15" s="57" t="s">
        <v>42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54"/>
    </row>
    <row r="16" spans="1:22" ht="15" customHeight="1">
      <c r="A16" s="53"/>
      <c r="B16" s="14"/>
      <c r="C16" s="14"/>
      <c r="D16" s="14"/>
      <c r="E16" s="14"/>
      <c r="F16" s="14"/>
      <c r="G16" s="14"/>
      <c r="H16" s="14" t="s">
        <v>49</v>
      </c>
      <c r="I16" s="14"/>
      <c r="J16" s="14"/>
      <c r="K16" s="14"/>
      <c r="L16" s="14"/>
      <c r="M16" s="14"/>
      <c r="N16" s="14"/>
      <c r="O16" s="14"/>
      <c r="P16" s="54"/>
    </row>
    <row r="17" spans="1:20" ht="15" customHeight="1">
      <c r="A17" s="58"/>
      <c r="B17" s="14"/>
      <c r="C17" s="14"/>
      <c r="D17" s="14"/>
      <c r="E17" s="14"/>
      <c r="F17" s="14"/>
      <c r="G17" s="14"/>
      <c r="H17" s="14" t="s">
        <v>50</v>
      </c>
      <c r="I17" s="14"/>
      <c r="J17" s="14"/>
      <c r="K17" s="14"/>
      <c r="L17" s="14"/>
      <c r="M17" s="14"/>
      <c r="N17" s="14"/>
      <c r="O17" s="14"/>
      <c r="P17" s="54"/>
    </row>
    <row r="18" spans="1:20" ht="15" customHeight="1">
      <c r="A18" s="53"/>
      <c r="B18" s="14"/>
      <c r="C18" s="14"/>
      <c r="D18" s="14"/>
      <c r="E18" s="14"/>
      <c r="F18" s="14"/>
      <c r="G18" s="14"/>
      <c r="H18" s="59" t="s">
        <v>38</v>
      </c>
      <c r="I18" s="59"/>
      <c r="J18" s="59" t="s">
        <v>48</v>
      </c>
      <c r="K18" s="59"/>
      <c r="L18" s="59"/>
      <c r="M18" s="59"/>
      <c r="N18" s="59"/>
      <c r="O18" s="13"/>
      <c r="P18" s="54"/>
    </row>
    <row r="19" spans="1:20" ht="9" customHeight="1">
      <c r="A19" s="53"/>
      <c r="B19" s="14"/>
      <c r="C19" s="14"/>
      <c r="D19" s="14"/>
      <c r="E19" s="14"/>
      <c r="F19" s="14"/>
      <c r="G19" s="14"/>
      <c r="H19" s="59"/>
      <c r="I19" s="59"/>
      <c r="J19" s="59"/>
      <c r="K19" s="59"/>
      <c r="L19" s="59"/>
      <c r="M19" s="59"/>
      <c r="N19" s="59"/>
      <c r="O19" s="12"/>
      <c r="P19" s="54"/>
    </row>
    <row r="20" spans="1:20" ht="15" customHeight="1">
      <c r="A20" s="53"/>
      <c r="B20" s="14"/>
      <c r="C20" s="14"/>
      <c r="D20" s="14"/>
      <c r="E20" s="14"/>
      <c r="F20" s="14"/>
      <c r="G20" s="14"/>
      <c r="H20" s="14"/>
      <c r="I20" s="14"/>
      <c r="J20" s="261" t="s">
        <v>93</v>
      </c>
      <c r="K20" s="261"/>
      <c r="L20" s="264" t="s">
        <v>111</v>
      </c>
      <c r="M20" s="264"/>
      <c r="N20" s="264"/>
      <c r="O20" s="264"/>
      <c r="P20" s="265"/>
    </row>
    <row r="21" spans="1:20" ht="15" customHeight="1">
      <c r="A21" s="60" t="s">
        <v>104</v>
      </c>
      <c r="B21" s="14"/>
      <c r="C21" s="14"/>
      <c r="D21" s="14"/>
      <c r="E21" s="14"/>
      <c r="F21" s="14"/>
      <c r="G21" s="14"/>
      <c r="H21" s="61"/>
      <c r="I21" s="61"/>
      <c r="J21" s="261"/>
      <c r="K21" s="261"/>
      <c r="L21" s="264"/>
      <c r="M21" s="264"/>
      <c r="N21" s="264"/>
      <c r="O21" s="264"/>
      <c r="P21" s="265"/>
    </row>
    <row r="22" spans="1:20" ht="15" customHeight="1">
      <c r="A22" s="60"/>
      <c r="B22" s="14"/>
      <c r="C22" s="14"/>
      <c r="D22" s="14"/>
      <c r="E22" s="14"/>
      <c r="F22" s="14"/>
      <c r="G22" s="14"/>
      <c r="H22" s="61"/>
      <c r="I22" s="61"/>
      <c r="J22" s="261" t="s">
        <v>101</v>
      </c>
      <c r="K22" s="261"/>
      <c r="L22" s="264" t="s">
        <v>100</v>
      </c>
      <c r="M22" s="264"/>
      <c r="N22" s="264"/>
      <c r="O22" s="264"/>
      <c r="P22" s="265"/>
    </row>
    <row r="23" spans="1:20" ht="8.25" customHeight="1" thickBot="1">
      <c r="A23" s="53"/>
      <c r="B23" s="14"/>
      <c r="C23" s="14"/>
      <c r="D23" s="14"/>
      <c r="E23" s="14"/>
      <c r="F23" s="14"/>
      <c r="G23" s="14"/>
      <c r="H23" s="14"/>
      <c r="I23" s="14"/>
      <c r="J23" s="260"/>
      <c r="K23" s="260"/>
      <c r="L23" s="61"/>
      <c r="M23" s="61"/>
      <c r="N23" s="61"/>
      <c r="O23" s="61"/>
      <c r="P23" s="88"/>
    </row>
    <row r="24" spans="1:20" ht="20.25" customHeight="1">
      <c r="A24" s="294" t="s">
        <v>51</v>
      </c>
      <c r="B24" s="267"/>
      <c r="C24" s="267"/>
      <c r="D24" s="62"/>
      <c r="E24" s="62"/>
      <c r="F24" s="62"/>
      <c r="G24" s="62"/>
      <c r="H24" s="266" t="s">
        <v>52</v>
      </c>
      <c r="I24" s="267"/>
      <c r="J24" s="267"/>
      <c r="K24" s="62"/>
      <c r="L24" s="62"/>
      <c r="M24" s="62"/>
      <c r="N24" s="62"/>
      <c r="O24" s="62"/>
      <c r="P24" s="63"/>
      <c r="Q24" s="14"/>
      <c r="S24" s="135"/>
    </row>
    <row r="25" spans="1:20" ht="15.9" customHeight="1">
      <c r="A25" s="107" t="s">
        <v>45</v>
      </c>
      <c r="B25" s="255" t="s">
        <v>82</v>
      </c>
      <c r="C25" s="255"/>
      <c r="D25" s="255"/>
      <c r="E25" s="255"/>
      <c r="F25" s="262" t="s">
        <v>46</v>
      </c>
      <c r="G25" s="263"/>
      <c r="H25" s="254" t="s">
        <v>75</v>
      </c>
      <c r="I25" s="255"/>
      <c r="J25" s="255"/>
      <c r="K25" s="255"/>
      <c r="L25" s="255"/>
      <c r="M25" s="255"/>
      <c r="N25" s="255"/>
      <c r="O25" s="64" t="s">
        <v>29</v>
      </c>
      <c r="P25" s="65"/>
      <c r="Q25" s="14"/>
      <c r="S25" s="135"/>
      <c r="T25" s="144"/>
    </row>
    <row r="26" spans="1:20" ht="15.9" customHeight="1">
      <c r="A26" s="108"/>
      <c r="B26" s="295"/>
      <c r="C26" s="295"/>
      <c r="D26" s="295"/>
      <c r="E26" s="295"/>
      <c r="F26" s="109"/>
      <c r="G26" s="110"/>
      <c r="H26" s="70"/>
      <c r="I26" s="71"/>
      <c r="J26" s="71"/>
      <c r="K26" s="71"/>
      <c r="L26" s="71"/>
      <c r="M26" s="71"/>
      <c r="N26" s="71"/>
      <c r="O26" s="66"/>
      <c r="P26" s="67"/>
      <c r="Q26" s="14"/>
      <c r="R26" s="144"/>
      <c r="S26" s="14"/>
      <c r="T26" s="14"/>
    </row>
    <row r="27" spans="1:20" ht="15.9" customHeight="1">
      <c r="A27" s="325" t="s">
        <v>67</v>
      </c>
      <c r="B27" s="326"/>
      <c r="C27" s="194"/>
      <c r="D27" s="143" t="str">
        <f>IF(R28=TRUE,"","上水道")</f>
        <v>上水道</v>
      </c>
      <c r="E27" s="194"/>
      <c r="F27" s="309" t="str">
        <f>IF(R27=TRUE,"","下水道")</f>
        <v/>
      </c>
      <c r="G27" s="310"/>
      <c r="H27" s="94" t="s">
        <v>56</v>
      </c>
      <c r="I27" s="93"/>
      <c r="J27" s="68"/>
      <c r="K27" s="68"/>
      <c r="L27" s="68"/>
      <c r="M27" s="68"/>
      <c r="N27" s="68"/>
      <c r="O27" s="68"/>
      <c r="P27" s="65"/>
      <c r="Q27" s="14"/>
      <c r="R27" s="137" t="b">
        <v>1</v>
      </c>
      <c r="S27" s="123" t="s">
        <v>107</v>
      </c>
      <c r="T27" s="22" t="s">
        <v>109</v>
      </c>
    </row>
    <row r="28" spans="1:20" ht="15.9" customHeight="1">
      <c r="A28" s="95"/>
      <c r="B28" s="327" t="str">
        <f>VLOOKUP(TRUE,R27:T28,3,FALSE)</f>
        <v>給水管布設のため</v>
      </c>
      <c r="C28" s="327"/>
      <c r="D28" s="327"/>
      <c r="E28" s="327"/>
      <c r="F28" s="111"/>
      <c r="G28" s="112"/>
      <c r="H28" s="113"/>
      <c r="I28" s="115" t="s">
        <v>62</v>
      </c>
      <c r="J28" s="218" t="s">
        <v>57</v>
      </c>
      <c r="K28" s="218"/>
      <c r="L28" s="218"/>
      <c r="M28" s="218"/>
      <c r="N28" s="218"/>
      <c r="O28" s="218"/>
      <c r="P28" s="116"/>
      <c r="Q28" s="14"/>
      <c r="R28" s="137" t="b">
        <v>0</v>
      </c>
      <c r="S28" s="192" t="s">
        <v>108</v>
      </c>
      <c r="T28" s="22" t="s">
        <v>110</v>
      </c>
    </row>
    <row r="29" spans="1:20" ht="15.9" customHeight="1">
      <c r="A29" s="91" t="s">
        <v>53</v>
      </c>
      <c r="B29" s="69"/>
      <c r="C29" s="69"/>
      <c r="D29" s="69"/>
      <c r="E29" s="69"/>
      <c r="F29" s="69"/>
      <c r="G29" s="69"/>
      <c r="H29" s="113"/>
      <c r="I29" s="115" t="s">
        <v>58</v>
      </c>
      <c r="J29" s="218" t="s">
        <v>59</v>
      </c>
      <c r="K29" s="218"/>
      <c r="L29" s="218"/>
      <c r="M29" s="218"/>
      <c r="N29" s="218"/>
      <c r="O29" s="218"/>
      <c r="P29" s="117"/>
      <c r="Q29" s="14"/>
    </row>
    <row r="30" spans="1:20" ht="15.9" customHeight="1">
      <c r="A30" s="95"/>
      <c r="B30" s="90"/>
      <c r="C30" s="217"/>
      <c r="D30" s="217"/>
      <c r="E30" s="217"/>
      <c r="F30" s="311" t="s">
        <v>54</v>
      </c>
      <c r="G30" s="312"/>
      <c r="H30" s="113"/>
      <c r="I30" s="121" t="s">
        <v>65</v>
      </c>
      <c r="J30" s="230" t="s">
        <v>94</v>
      </c>
      <c r="K30" s="230"/>
      <c r="L30" s="230"/>
      <c r="M30" s="167"/>
      <c r="N30" s="168"/>
      <c r="O30" s="169"/>
      <c r="P30" s="116"/>
      <c r="Q30" s="14"/>
    </row>
    <row r="31" spans="1:20" ht="15.9" customHeight="1">
      <c r="A31" s="91" t="s">
        <v>98</v>
      </c>
      <c r="B31" s="69"/>
      <c r="C31" s="69"/>
      <c r="D31" s="69"/>
      <c r="E31" s="69"/>
      <c r="F31" s="69"/>
      <c r="G31" s="69"/>
      <c r="H31" s="92"/>
      <c r="I31" s="115" t="s">
        <v>60</v>
      </c>
      <c r="J31" s="218" t="s">
        <v>61</v>
      </c>
      <c r="K31" s="218"/>
      <c r="L31" s="170"/>
      <c r="M31" s="170"/>
      <c r="N31" s="167"/>
      <c r="O31" s="167"/>
      <c r="P31" s="117"/>
      <c r="Q31" s="14"/>
    </row>
    <row r="32" spans="1:20" ht="15.9" customHeight="1">
      <c r="A32" s="95"/>
      <c r="B32" s="109"/>
      <c r="C32" s="229"/>
      <c r="D32" s="229"/>
      <c r="E32" s="229"/>
      <c r="F32" s="237" t="s">
        <v>99</v>
      </c>
      <c r="G32" s="238"/>
      <c r="H32" s="118"/>
      <c r="I32" s="122" t="s">
        <v>65</v>
      </c>
      <c r="J32" s="219" t="s">
        <v>95</v>
      </c>
      <c r="K32" s="219"/>
      <c r="L32" s="219"/>
      <c r="M32" s="171"/>
      <c r="N32" s="172"/>
      <c r="O32" s="173"/>
      <c r="P32" s="120"/>
      <c r="Q32" s="14"/>
    </row>
    <row r="33" spans="1:22" ht="15.9" customHeight="1">
      <c r="A33" s="96" t="s">
        <v>39</v>
      </c>
      <c r="B33" s="97"/>
      <c r="C33" s="98" t="s">
        <v>40</v>
      </c>
      <c r="D33" s="99"/>
      <c r="E33" s="226" t="s">
        <v>66</v>
      </c>
      <c r="F33" s="227"/>
      <c r="G33" s="228"/>
      <c r="H33" s="92" t="s">
        <v>63</v>
      </c>
      <c r="I33" s="93"/>
      <c r="J33" s="93"/>
      <c r="K33" s="93"/>
      <c r="L33" s="92" t="s">
        <v>64</v>
      </c>
      <c r="M33" s="68"/>
      <c r="N33" s="68"/>
      <c r="O33" s="68"/>
      <c r="P33" s="65"/>
    </row>
    <row r="34" spans="1:22" ht="15.9" customHeight="1">
      <c r="A34" s="177">
        <v>2.8</v>
      </c>
      <c r="B34" s="100" t="s">
        <v>41</v>
      </c>
      <c r="C34" s="178">
        <v>0.05</v>
      </c>
      <c r="D34" s="101" t="s">
        <v>41</v>
      </c>
      <c r="E34" s="233" t="s">
        <v>43</v>
      </c>
      <c r="F34" s="234"/>
      <c r="G34" s="102" t="s">
        <v>34</v>
      </c>
      <c r="H34" s="92"/>
      <c r="I34" s="93"/>
      <c r="J34" s="93"/>
      <c r="K34" s="93"/>
      <c r="L34" s="92"/>
      <c r="M34" s="68"/>
      <c r="N34" s="68"/>
      <c r="O34" s="68"/>
      <c r="P34" s="65"/>
    </row>
    <row r="35" spans="1:22" ht="15.9" customHeight="1">
      <c r="A35" s="177">
        <v>2.8</v>
      </c>
      <c r="B35" s="100" t="s">
        <v>33</v>
      </c>
      <c r="C35" s="179">
        <v>0.15</v>
      </c>
      <c r="D35" s="101" t="s">
        <v>33</v>
      </c>
      <c r="E35" s="222" t="s">
        <v>44</v>
      </c>
      <c r="F35" s="223"/>
      <c r="G35" s="130" t="s">
        <v>34</v>
      </c>
      <c r="H35" s="92"/>
      <c r="I35" s="93"/>
      <c r="J35" s="93"/>
      <c r="K35" s="93"/>
      <c r="L35" s="92"/>
      <c r="M35" s="68"/>
      <c r="N35" s="68"/>
      <c r="O35" s="68"/>
      <c r="P35" s="65"/>
    </row>
    <row r="36" spans="1:22" ht="15.9" customHeight="1">
      <c r="A36" s="174">
        <f>A34+A35</f>
        <v>5.6</v>
      </c>
      <c r="B36" s="166" t="s">
        <v>74</v>
      </c>
      <c r="C36" s="175"/>
      <c r="D36" s="104"/>
      <c r="E36" s="235"/>
      <c r="F36" s="236"/>
      <c r="G36" s="105"/>
      <c r="H36" s="92"/>
      <c r="I36" s="93"/>
      <c r="J36" s="93"/>
      <c r="K36" s="93"/>
      <c r="L36" s="92"/>
      <c r="M36" s="68"/>
      <c r="N36" s="68" t="s">
        <v>70</v>
      </c>
      <c r="O36" s="68"/>
      <c r="P36" s="65"/>
    </row>
    <row r="37" spans="1:22" ht="15.9" customHeight="1">
      <c r="A37" s="72" t="s">
        <v>112</v>
      </c>
      <c r="B37" s="73"/>
      <c r="C37" s="74" t="s">
        <v>113</v>
      </c>
      <c r="D37" s="75"/>
      <c r="E37" s="15" t="s">
        <v>114</v>
      </c>
      <c r="F37" s="239"/>
      <c r="G37" s="240"/>
      <c r="H37" s="106"/>
      <c r="I37" s="68"/>
      <c r="J37" s="68"/>
      <c r="K37" s="68"/>
      <c r="L37" s="106"/>
      <c r="M37" s="68"/>
      <c r="N37" s="68"/>
      <c r="O37" s="68"/>
      <c r="P37" s="65"/>
    </row>
    <row r="38" spans="1:22" ht="15.9" customHeight="1">
      <c r="A38" s="195">
        <v>2.5499999999999998</v>
      </c>
      <c r="B38" s="100" t="s">
        <v>41</v>
      </c>
      <c r="C38" s="178">
        <v>0.45</v>
      </c>
      <c r="D38" s="101" t="s">
        <v>33</v>
      </c>
      <c r="E38" s="178">
        <f>A38*C38</f>
        <v>1.1475</v>
      </c>
      <c r="F38" s="224" t="s">
        <v>73</v>
      </c>
      <c r="G38" s="225"/>
      <c r="H38" s="106"/>
      <c r="I38" s="68"/>
      <c r="J38" s="68"/>
      <c r="K38" s="68"/>
      <c r="L38" s="106"/>
      <c r="M38" s="68"/>
      <c r="N38" s="68"/>
      <c r="O38" s="68"/>
      <c r="P38" s="65"/>
      <c r="R38" s="140"/>
    </row>
    <row r="39" spans="1:22" ht="15.9" customHeight="1">
      <c r="A39" s="195">
        <v>2.5499999999999998</v>
      </c>
      <c r="B39" s="100" t="s">
        <v>41</v>
      </c>
      <c r="C39" s="178">
        <v>0.45</v>
      </c>
      <c r="D39" s="101" t="s">
        <v>33</v>
      </c>
      <c r="E39" s="178">
        <f>A39*C39</f>
        <v>1.1475</v>
      </c>
      <c r="F39" s="224" t="s">
        <v>73</v>
      </c>
      <c r="G39" s="225"/>
      <c r="H39" s="106"/>
      <c r="I39" s="68"/>
      <c r="J39" s="68"/>
      <c r="K39" s="68"/>
      <c r="L39" s="106"/>
      <c r="M39" s="68"/>
      <c r="N39" s="68"/>
      <c r="O39" s="68"/>
      <c r="P39" s="65"/>
      <c r="R39" s="140"/>
    </row>
    <row r="40" spans="1:22" ht="15.9" customHeight="1">
      <c r="A40" s="176"/>
      <c r="B40" s="103"/>
      <c r="C40" s="175"/>
      <c r="D40" s="104"/>
      <c r="E40" s="197">
        <f>E38+E39</f>
        <v>2.2949999999999999</v>
      </c>
      <c r="F40" s="220" t="s">
        <v>90</v>
      </c>
      <c r="G40" s="221"/>
      <c r="H40" s="127"/>
      <c r="I40" s="128"/>
      <c r="J40" s="128"/>
      <c r="K40" s="128"/>
      <c r="L40" s="127"/>
      <c r="M40" s="128"/>
      <c r="N40" s="128"/>
      <c r="O40" s="128"/>
      <c r="P40" s="129"/>
    </row>
    <row r="41" spans="1:22" ht="21" customHeight="1">
      <c r="A41" s="180"/>
      <c r="B41" s="76" t="s">
        <v>3</v>
      </c>
      <c r="C41" s="183"/>
      <c r="D41" s="77" t="s">
        <v>10</v>
      </c>
      <c r="E41" s="183"/>
      <c r="F41" s="314" t="s">
        <v>12</v>
      </c>
      <c r="G41" s="328"/>
      <c r="H41" s="313" t="s">
        <v>85</v>
      </c>
      <c r="I41" s="314"/>
      <c r="J41" s="315" t="s">
        <v>83</v>
      </c>
      <c r="K41" s="315"/>
      <c r="L41" s="126" t="s">
        <v>87</v>
      </c>
      <c r="M41" s="153"/>
      <c r="N41" s="153"/>
      <c r="O41" s="153"/>
      <c r="P41" s="161"/>
      <c r="R41" s="152"/>
      <c r="S41" s="123"/>
      <c r="T41" s="139"/>
      <c r="U41" s="123"/>
      <c r="V41" s="139"/>
    </row>
    <row r="42" spans="1:22" ht="21" customHeight="1">
      <c r="A42" s="181"/>
      <c r="B42" s="15" t="s">
        <v>4</v>
      </c>
      <c r="C42" s="183"/>
      <c r="D42" s="75" t="s">
        <v>11</v>
      </c>
      <c r="E42" s="183"/>
      <c r="F42" s="231" t="s">
        <v>13</v>
      </c>
      <c r="G42" s="232"/>
      <c r="H42" s="316" t="s">
        <v>86</v>
      </c>
      <c r="I42" s="317"/>
      <c r="J42" s="318" t="s">
        <v>84</v>
      </c>
      <c r="K42" s="318"/>
      <c r="L42" s="318"/>
      <c r="M42" s="318"/>
      <c r="N42" s="318"/>
      <c r="O42" s="318"/>
      <c r="P42" s="162" t="s">
        <v>87</v>
      </c>
      <c r="R42" s="153"/>
      <c r="S42" s="123"/>
      <c r="T42" s="139"/>
      <c r="U42" s="123"/>
      <c r="V42" s="139"/>
    </row>
    <row r="43" spans="1:22" ht="21" customHeight="1">
      <c r="A43" s="181"/>
      <c r="B43" s="131" t="s">
        <v>68</v>
      </c>
      <c r="C43" s="184">
        <v>5.5</v>
      </c>
      <c r="D43" s="97" t="s">
        <v>97</v>
      </c>
      <c r="E43" s="185">
        <v>6</v>
      </c>
      <c r="F43" s="323" t="s">
        <v>88</v>
      </c>
      <c r="G43" s="324"/>
      <c r="H43" s="316" t="s">
        <v>89</v>
      </c>
      <c r="I43" s="317"/>
      <c r="J43" s="318" t="s">
        <v>55</v>
      </c>
      <c r="K43" s="318"/>
      <c r="L43" s="318"/>
      <c r="M43" s="318"/>
      <c r="N43" s="318"/>
      <c r="O43" s="318"/>
      <c r="P43" s="162" t="s">
        <v>87</v>
      </c>
      <c r="R43" s="153"/>
      <c r="S43" s="14"/>
      <c r="T43" s="14"/>
      <c r="U43" s="14"/>
      <c r="V43" s="14"/>
    </row>
    <row r="44" spans="1:22" ht="21" customHeight="1">
      <c r="A44" s="181"/>
      <c r="B44" s="131" t="s">
        <v>71</v>
      </c>
      <c r="C44" s="183"/>
      <c r="D44" s="76" t="s">
        <v>76</v>
      </c>
      <c r="E44" s="186"/>
      <c r="F44" s="321" t="s">
        <v>78</v>
      </c>
      <c r="G44" s="322"/>
      <c r="H44" s="158"/>
      <c r="I44" s="157"/>
      <c r="J44" s="157"/>
      <c r="K44" s="157"/>
      <c r="L44" s="157"/>
      <c r="M44" s="157"/>
      <c r="N44" s="157"/>
      <c r="O44" s="157"/>
      <c r="P44" s="156"/>
      <c r="R44" s="150"/>
      <c r="S44" s="150"/>
      <c r="T44" s="139"/>
      <c r="U44" s="150"/>
      <c r="V44" s="139"/>
    </row>
    <row r="45" spans="1:22" ht="21" customHeight="1" thickBot="1">
      <c r="A45" s="182"/>
      <c r="B45" s="15" t="s">
        <v>72</v>
      </c>
      <c r="C45" s="183"/>
      <c r="D45" s="142" t="s">
        <v>77</v>
      </c>
      <c r="E45" s="187"/>
      <c r="F45" s="319" t="s">
        <v>79</v>
      </c>
      <c r="G45" s="320"/>
      <c r="H45" s="159"/>
      <c r="I45" s="152"/>
      <c r="J45" s="152"/>
      <c r="K45" s="152"/>
      <c r="L45" s="160"/>
      <c r="M45" s="152"/>
      <c r="N45" s="152"/>
      <c r="O45" s="152"/>
      <c r="P45" s="155"/>
      <c r="R45" s="150"/>
      <c r="S45" s="150"/>
      <c r="T45" s="139"/>
      <c r="U45" s="151"/>
      <c r="V45" s="139"/>
    </row>
    <row r="46" spans="1:22" ht="15" customHeight="1">
      <c r="A46" s="78" t="s">
        <v>91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3"/>
    </row>
    <row r="47" spans="1:22" ht="15" customHeight="1">
      <c r="A47" s="53"/>
      <c r="B47" s="218" t="s">
        <v>96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54"/>
      <c r="R47" s="150"/>
    </row>
    <row r="48" spans="1:22" ht="15" customHeight="1">
      <c r="A48" s="5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54"/>
      <c r="R48" s="150"/>
    </row>
    <row r="49" spans="1:18" ht="15" customHeight="1">
      <c r="A49" s="53"/>
      <c r="B49" s="14"/>
      <c r="C49" s="14"/>
      <c r="D49" s="14"/>
      <c r="E49" s="14"/>
      <c r="G49" s="14"/>
      <c r="H49" s="14"/>
      <c r="I49" s="14"/>
      <c r="J49" s="14"/>
      <c r="K49" s="14"/>
      <c r="L49" s="14"/>
      <c r="M49" s="14"/>
      <c r="N49" s="14"/>
      <c r="O49" s="14"/>
      <c r="P49" s="54"/>
      <c r="R49" s="150"/>
    </row>
    <row r="50" spans="1:18" ht="15" customHeight="1">
      <c r="A50" s="5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54"/>
      <c r="R50" s="150"/>
    </row>
    <row r="51" spans="1:18" ht="15" customHeight="1">
      <c r="A51" s="53"/>
      <c r="B51" s="14"/>
      <c r="C51" s="14"/>
      <c r="D51" s="14"/>
      <c r="E51" s="14" t="s">
        <v>55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54"/>
      <c r="R51" s="150"/>
    </row>
    <row r="52" spans="1:18" ht="15" customHeight="1">
      <c r="A52" s="5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54"/>
      <c r="R52" s="150"/>
    </row>
    <row r="53" spans="1:18" ht="15" customHeight="1">
      <c r="A53" s="5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54"/>
      <c r="R53" s="150"/>
    </row>
    <row r="54" spans="1:18" ht="15" customHeight="1">
      <c r="A54" s="5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54"/>
    </row>
    <row r="55" spans="1:18" ht="15" customHeight="1">
      <c r="A55" s="5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54"/>
    </row>
    <row r="56" spans="1:18" ht="15" customHeight="1">
      <c r="A56" s="5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54"/>
    </row>
    <row r="57" spans="1:18" ht="15" customHeight="1">
      <c r="A57" s="5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54"/>
    </row>
    <row r="58" spans="1:18" ht="15" customHeight="1">
      <c r="A58" s="5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54"/>
    </row>
    <row r="59" spans="1:18" ht="15" customHeight="1" thickBot="1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1"/>
    </row>
    <row r="60" spans="1:18">
      <c r="A60" s="82"/>
      <c r="B60" s="82"/>
      <c r="C60" s="82"/>
      <c r="D60" s="82"/>
      <c r="E60" s="82"/>
      <c r="F60" s="83"/>
      <c r="G60" s="83"/>
      <c r="I60" s="84"/>
      <c r="J60" s="84"/>
      <c r="K60" s="84"/>
      <c r="L60" s="84"/>
      <c r="M60" s="190"/>
      <c r="N60" s="188"/>
      <c r="O60" s="188"/>
      <c r="P60" s="191"/>
    </row>
    <row r="61" spans="1:18">
      <c r="A61" s="82"/>
      <c r="B61" s="82"/>
      <c r="C61" s="82"/>
      <c r="D61" s="82"/>
      <c r="E61" s="82"/>
      <c r="F61" s="82"/>
      <c r="G61" s="82"/>
      <c r="H61" s="85"/>
      <c r="I61" s="34"/>
      <c r="J61" s="34"/>
      <c r="K61" s="34"/>
      <c r="L61" s="86"/>
      <c r="M61" s="189"/>
      <c r="N61" s="189"/>
      <c r="O61" s="189"/>
      <c r="P61" s="189"/>
    </row>
    <row r="62" spans="1:18" ht="15" customHeight="1">
      <c r="K62" s="87"/>
    </row>
    <row r="63" spans="1:18" ht="15" customHeight="1"/>
    <row r="64" spans="1:18" ht="15" customHeight="1"/>
    <row r="65" ht="15" customHeight="1"/>
    <row r="66" ht="15" customHeight="1"/>
  </sheetData>
  <mergeCells count="64">
    <mergeCell ref="B47:O47"/>
    <mergeCell ref="H41:I41"/>
    <mergeCell ref="J41:K41"/>
    <mergeCell ref="H42:I42"/>
    <mergeCell ref="H43:I43"/>
    <mergeCell ref="J43:O43"/>
    <mergeCell ref="F45:G45"/>
    <mergeCell ref="F44:G44"/>
    <mergeCell ref="F43:G43"/>
    <mergeCell ref="F41:G41"/>
    <mergeCell ref="J42:O42"/>
    <mergeCell ref="A8:A9"/>
    <mergeCell ref="J21:K21"/>
    <mergeCell ref="L21:P21"/>
    <mergeCell ref="L20:P20"/>
    <mergeCell ref="J20:K20"/>
    <mergeCell ref="B8:F9"/>
    <mergeCell ref="I10:I11"/>
    <mergeCell ref="J28:O28"/>
    <mergeCell ref="A24:C24"/>
    <mergeCell ref="B26:E26"/>
    <mergeCell ref="R13:V13"/>
    <mergeCell ref="L10:P10"/>
    <mergeCell ref="K10:K11"/>
    <mergeCell ref="F27:G27"/>
    <mergeCell ref="A27:B27"/>
    <mergeCell ref="B28:E28"/>
    <mergeCell ref="K2:L2"/>
    <mergeCell ref="M2:N2"/>
    <mergeCell ref="M6:N7"/>
    <mergeCell ref="A6:A7"/>
    <mergeCell ref="O6:P7"/>
    <mergeCell ref="K6:L7"/>
    <mergeCell ref="L11:P11"/>
    <mergeCell ref="B6:F7"/>
    <mergeCell ref="H25:N25"/>
    <mergeCell ref="E4:F5"/>
    <mergeCell ref="B25:E25"/>
    <mergeCell ref="J23:K23"/>
    <mergeCell ref="J22:K22"/>
    <mergeCell ref="F25:G25"/>
    <mergeCell ref="L22:P22"/>
    <mergeCell ref="H24:J24"/>
    <mergeCell ref="A2:C5"/>
    <mergeCell ref="O2:P2"/>
    <mergeCell ref="E2:F3"/>
    <mergeCell ref="K4:L4"/>
    <mergeCell ref="J10:J11"/>
    <mergeCell ref="F42:G42"/>
    <mergeCell ref="E34:F34"/>
    <mergeCell ref="E36:F36"/>
    <mergeCell ref="F32:G32"/>
    <mergeCell ref="F37:G37"/>
    <mergeCell ref="F38:G38"/>
    <mergeCell ref="J29:O29"/>
    <mergeCell ref="J32:L32"/>
    <mergeCell ref="F40:G40"/>
    <mergeCell ref="E35:F35"/>
    <mergeCell ref="F39:G39"/>
    <mergeCell ref="E33:G33"/>
    <mergeCell ref="C32:E32"/>
    <mergeCell ref="J30:L30"/>
    <mergeCell ref="J31:K31"/>
    <mergeCell ref="F30:G30"/>
  </mergeCells>
  <phoneticPr fontId="1"/>
  <conditionalFormatting sqref="D27">
    <cfRule type="expression" dxfId="1" priority="1" stopIfTrue="1">
      <formula>$R28=TRUE</formula>
    </cfRule>
    <cfRule type="expression" dxfId="0" priority="2" stopIfTrue="1">
      <formula>R$28=TRUE</formula>
    </cfRule>
  </conditionalFormatting>
  <dataValidations disablePrompts="1" count="1">
    <dataValidation type="list" allowBlank="1" showInputMessage="1" showErrorMessage="1" sqref="T44:T45 V41:V42 V44:V45 T41:T42">
      <formula1>$R$38:$R$39</formula1>
    </dataValidation>
  </dataValidations>
  <printOptions horizontalCentered="1" verticalCentered="1"/>
  <pageMargins left="0.39370078740157483" right="0.19685039370078741" top="0.78740157480314965" bottom="0.19685039370078741" header="0" footer="0"/>
  <pageSetup paperSize="9" scale="8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4" r:id="rId4" name="Check Box 1020">
              <controlPr defaultSize="0" autoFill="0" autoLine="0" autoPict="0">
                <anchor moveWithCells="1">
                  <from>
                    <xdr:col>0</xdr:col>
                    <xdr:colOff>388620</xdr:colOff>
                    <xdr:row>40</xdr:row>
                    <xdr:rowOff>38100</xdr:rowOff>
                  </from>
                  <to>
                    <xdr:col>1</xdr:col>
                    <xdr:colOff>388620</xdr:colOff>
                    <xdr:row>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1027">
              <controlPr defaultSize="0" autoFill="0" autoLine="0" autoPict="0">
                <anchor moveWithCells="1">
                  <from>
                    <xdr:col>0</xdr:col>
                    <xdr:colOff>388620</xdr:colOff>
                    <xdr:row>41</xdr:row>
                    <xdr:rowOff>22860</xdr:rowOff>
                  </from>
                  <to>
                    <xdr:col>1</xdr:col>
                    <xdr:colOff>388620</xdr:colOff>
                    <xdr:row>41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1028">
              <controlPr defaultSize="0" autoFill="0" autoLine="0" autoPict="0">
                <anchor moveWithCells="1">
                  <from>
                    <xdr:col>0</xdr:col>
                    <xdr:colOff>388620</xdr:colOff>
                    <xdr:row>42</xdr:row>
                    <xdr:rowOff>38100</xdr:rowOff>
                  </from>
                  <to>
                    <xdr:col>1</xdr:col>
                    <xdr:colOff>388620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1029">
              <controlPr defaultSize="0" autoFill="0" autoLine="0" autoPict="0">
                <anchor moveWithCells="1">
                  <from>
                    <xdr:col>0</xdr:col>
                    <xdr:colOff>388620</xdr:colOff>
                    <xdr:row>43</xdr:row>
                    <xdr:rowOff>30480</xdr:rowOff>
                  </from>
                  <to>
                    <xdr:col>1</xdr:col>
                    <xdr:colOff>388620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1030">
              <controlPr defaultSize="0" autoFill="0" autoLine="0" autoPict="0">
                <anchor moveWithCells="1">
                  <from>
                    <xdr:col>0</xdr:col>
                    <xdr:colOff>388620</xdr:colOff>
                    <xdr:row>44</xdr:row>
                    <xdr:rowOff>38100</xdr:rowOff>
                  </from>
                  <to>
                    <xdr:col>1</xdr:col>
                    <xdr:colOff>388620</xdr:colOff>
                    <xdr:row>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9" name="Check Box 1038">
              <controlPr defaultSize="0" autoFill="0" autoLine="0" autoPict="0">
                <anchor moveWithCells="1">
                  <from>
                    <xdr:col>2</xdr:col>
                    <xdr:colOff>388620</xdr:colOff>
                    <xdr:row>40</xdr:row>
                    <xdr:rowOff>30480</xdr:rowOff>
                  </from>
                  <to>
                    <xdr:col>3</xdr:col>
                    <xdr:colOff>388620</xdr:colOff>
                    <xdr:row>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0" name="Check Box 1045">
              <controlPr defaultSize="0" autoFill="0" autoLine="0" autoPict="0">
                <anchor moveWithCells="1">
                  <from>
                    <xdr:col>2</xdr:col>
                    <xdr:colOff>22860</xdr:colOff>
                    <xdr:row>26</xdr:row>
                    <xdr:rowOff>0</xdr:rowOff>
                  </from>
                  <to>
                    <xdr:col>3</xdr:col>
                    <xdr:colOff>22860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11" name="Check Box 1051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12" name="Check Box 1059">
              <controlPr defaultSize="0" autoFill="0" autoLine="0" autoPict="0">
                <anchor moveWithCells="1">
                  <from>
                    <xdr:col>2</xdr:col>
                    <xdr:colOff>388620</xdr:colOff>
                    <xdr:row>41</xdr:row>
                    <xdr:rowOff>38100</xdr:rowOff>
                  </from>
                  <to>
                    <xdr:col>3</xdr:col>
                    <xdr:colOff>388620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13" name="Check Box 1060">
              <controlPr defaultSize="0" autoFill="0" autoLine="0" autoPict="0">
                <anchor moveWithCells="1">
                  <from>
                    <xdr:col>2</xdr:col>
                    <xdr:colOff>388620</xdr:colOff>
                    <xdr:row>43</xdr:row>
                    <xdr:rowOff>30480</xdr:rowOff>
                  </from>
                  <to>
                    <xdr:col>3</xdr:col>
                    <xdr:colOff>388620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14" name="Check Box 1061">
              <controlPr defaultSize="0" autoFill="0" autoLine="0" autoPict="0">
                <anchor moveWithCells="1">
                  <from>
                    <xdr:col>2</xdr:col>
                    <xdr:colOff>388620</xdr:colOff>
                    <xdr:row>44</xdr:row>
                    <xdr:rowOff>22860</xdr:rowOff>
                  </from>
                  <to>
                    <xdr:col>3</xdr:col>
                    <xdr:colOff>388620</xdr:colOff>
                    <xdr:row>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15" name="Check Box 1062">
              <controlPr defaultSize="0" autoFill="0" autoLine="0" autoPict="0">
                <anchor moveWithCells="1">
                  <from>
                    <xdr:col>4</xdr:col>
                    <xdr:colOff>388620</xdr:colOff>
                    <xdr:row>40</xdr:row>
                    <xdr:rowOff>30480</xdr:rowOff>
                  </from>
                  <to>
                    <xdr:col>6</xdr:col>
                    <xdr:colOff>38100</xdr:colOff>
                    <xdr:row>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6" name="Check Box 1069">
              <controlPr defaultSize="0" autoFill="0" autoLine="0" autoPict="0">
                <anchor moveWithCells="1">
                  <from>
                    <xdr:col>4</xdr:col>
                    <xdr:colOff>388620</xdr:colOff>
                    <xdr:row>41</xdr:row>
                    <xdr:rowOff>38100</xdr:rowOff>
                  </from>
                  <to>
                    <xdr:col>6</xdr:col>
                    <xdr:colOff>38100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7" name="Check Box 1070">
              <controlPr defaultSize="0" autoFill="0" autoLine="0" autoPict="0">
                <anchor moveWithCells="1">
                  <from>
                    <xdr:col>4</xdr:col>
                    <xdr:colOff>388620</xdr:colOff>
                    <xdr:row>44</xdr:row>
                    <xdr:rowOff>30480</xdr:rowOff>
                  </from>
                  <to>
                    <xdr:col>6</xdr:col>
                    <xdr:colOff>38100</xdr:colOff>
                    <xdr:row>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18" name="Check Box 1072">
              <controlPr defaultSize="0" autoFill="0" autoLine="0" autoPict="0">
                <anchor moveWithCells="1">
                  <from>
                    <xdr:col>4</xdr:col>
                    <xdr:colOff>388620</xdr:colOff>
                    <xdr:row>43</xdr:row>
                    <xdr:rowOff>38100</xdr:rowOff>
                  </from>
                  <to>
                    <xdr:col>6</xdr:col>
                    <xdr:colOff>38100</xdr:colOff>
                    <xdr:row>43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X62"/>
  <sheetViews>
    <sheetView showZeros="0" view="pageBreakPreview" zoomScaleNormal="100" zoomScaleSheetLayoutView="100" workbookViewId="0">
      <selection activeCell="G18" sqref="G18"/>
    </sheetView>
  </sheetViews>
  <sheetFormatPr defaultColWidth="9" defaultRowHeight="13.2"/>
  <cols>
    <col min="1" max="1" width="1.6640625" style="22" customWidth="1"/>
    <col min="2" max="6" width="7.6640625" style="22" customWidth="1"/>
    <col min="7" max="7" width="4.6640625" style="22" customWidth="1"/>
    <col min="8" max="8" width="3.6640625" style="22" customWidth="1"/>
    <col min="9" max="17" width="5.109375" style="22" customWidth="1"/>
    <col min="18" max="18" width="1.33203125" style="22" customWidth="1"/>
    <col min="19" max="19" width="9.33203125" style="132" customWidth="1"/>
    <col min="20" max="20" width="13.44140625" style="137" customWidth="1"/>
    <col min="21" max="21" width="12.44140625" style="22" customWidth="1"/>
    <col min="22" max="22" width="5.33203125" style="22" customWidth="1"/>
    <col min="23" max="23" width="7.77734375" style="22" customWidth="1"/>
    <col min="24" max="24" width="6.6640625" style="22" customWidth="1"/>
    <col min="25" max="16384" width="9" style="22"/>
  </cols>
  <sheetData>
    <row r="1" spans="1:24" ht="13.8" thickBot="1"/>
    <row r="2" spans="1:24" ht="15" customHeight="1">
      <c r="A2" s="78"/>
      <c r="B2" s="198"/>
      <c r="C2" s="89"/>
      <c r="D2" s="89"/>
      <c r="E2" s="89"/>
      <c r="F2" s="89"/>
      <c r="G2" s="89"/>
      <c r="H2" s="89"/>
      <c r="I2" s="89"/>
      <c r="J2" s="329" t="s">
        <v>9</v>
      </c>
      <c r="K2" s="330" t="s">
        <v>8</v>
      </c>
      <c r="L2" s="331" t="s">
        <v>7</v>
      </c>
      <c r="M2" s="355" t="str">
        <f>'①起案用（入力）'!L10</f>
        <v>福水客サ  第　　　　 号の　　</v>
      </c>
      <c r="N2" s="356"/>
      <c r="O2" s="356"/>
      <c r="P2" s="356"/>
      <c r="Q2" s="357"/>
      <c r="S2" s="133"/>
    </row>
    <row r="3" spans="1:24">
      <c r="A3" s="53"/>
      <c r="B3" s="27"/>
      <c r="C3" s="27"/>
      <c r="D3" s="27"/>
      <c r="E3" s="27"/>
      <c r="F3" s="27"/>
      <c r="G3" s="27"/>
      <c r="H3" s="27"/>
      <c r="I3" s="27"/>
      <c r="J3" s="308"/>
      <c r="K3" s="286"/>
      <c r="L3" s="302"/>
      <c r="M3" s="358" t="str">
        <f>'①起案用（入力）'!L11</f>
        <v xml:space="preserve">       年(令和    年)    月    日</v>
      </c>
      <c r="N3" s="359"/>
      <c r="O3" s="359"/>
      <c r="P3" s="359"/>
      <c r="Q3" s="360"/>
      <c r="R3" s="52"/>
      <c r="S3" s="134"/>
    </row>
    <row r="4" spans="1:24" ht="15" customHeight="1">
      <c r="A4" s="5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54"/>
    </row>
    <row r="5" spans="1:24" ht="20.100000000000001" customHeight="1">
      <c r="A5" s="53"/>
      <c r="B5" s="199" t="s">
        <v>69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4"/>
      <c r="S5" s="135"/>
      <c r="T5" s="296"/>
      <c r="U5" s="297"/>
      <c r="V5" s="297"/>
      <c r="W5" s="297"/>
      <c r="X5" s="297"/>
    </row>
    <row r="6" spans="1:24" ht="20.100000000000001" customHeight="1">
      <c r="A6" s="5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54"/>
    </row>
    <row r="7" spans="1:24" ht="20.100000000000001" customHeight="1">
      <c r="A7" s="53"/>
      <c r="B7" s="200" t="s">
        <v>42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54"/>
    </row>
    <row r="8" spans="1:24" ht="15" customHeight="1">
      <c r="A8" s="53"/>
      <c r="B8" s="14"/>
      <c r="C8" s="14"/>
      <c r="D8" s="14"/>
      <c r="E8" s="14"/>
      <c r="F8" s="14"/>
      <c r="G8" s="14"/>
      <c r="H8" s="14"/>
      <c r="I8" s="14" t="s">
        <v>49</v>
      </c>
      <c r="J8" s="14"/>
      <c r="K8" s="14"/>
      <c r="L8" s="14"/>
      <c r="M8" s="14"/>
      <c r="N8" s="14"/>
      <c r="O8" s="14"/>
      <c r="P8" s="14"/>
      <c r="Q8" s="54"/>
    </row>
    <row r="9" spans="1:24" ht="15" customHeight="1">
      <c r="A9" s="53"/>
      <c r="B9" s="61"/>
      <c r="C9" s="14"/>
      <c r="D9" s="14"/>
      <c r="E9" s="14"/>
      <c r="F9" s="14"/>
      <c r="G9" s="14"/>
      <c r="H9" s="14"/>
      <c r="I9" s="14" t="s">
        <v>50</v>
      </c>
      <c r="J9" s="14"/>
      <c r="K9" s="14"/>
      <c r="L9" s="14"/>
      <c r="M9" s="14"/>
      <c r="N9" s="14"/>
      <c r="O9" s="14"/>
      <c r="P9" s="14"/>
      <c r="Q9" s="54"/>
    </row>
    <row r="10" spans="1:24" ht="15" customHeight="1">
      <c r="A10" s="53"/>
      <c r="B10" s="14"/>
      <c r="C10" s="14"/>
      <c r="D10" s="14"/>
      <c r="E10" s="14"/>
      <c r="F10" s="14"/>
      <c r="G10" s="14"/>
      <c r="H10" s="14"/>
      <c r="I10" s="59" t="s">
        <v>38</v>
      </c>
      <c r="J10" s="59"/>
      <c r="K10" s="59" t="s">
        <v>48</v>
      </c>
      <c r="L10" s="59"/>
      <c r="M10" s="59"/>
      <c r="N10" s="59"/>
      <c r="O10" s="59"/>
      <c r="P10" s="13"/>
      <c r="Q10" s="54"/>
    </row>
    <row r="11" spans="1:24" ht="9" customHeight="1">
      <c r="A11" s="53"/>
      <c r="B11" s="14"/>
      <c r="C11" s="14"/>
      <c r="D11" s="14"/>
      <c r="E11" s="14"/>
      <c r="F11" s="14"/>
      <c r="G11" s="14"/>
      <c r="H11" s="14"/>
      <c r="I11" s="59"/>
      <c r="J11" s="59"/>
      <c r="K11" s="59"/>
      <c r="L11" s="59"/>
      <c r="M11" s="59"/>
      <c r="N11" s="59"/>
      <c r="O11" s="59"/>
      <c r="P11" s="12"/>
      <c r="Q11" s="54"/>
    </row>
    <row r="12" spans="1:24" ht="15" customHeight="1">
      <c r="A12" s="53"/>
      <c r="B12" s="14"/>
      <c r="C12" s="14"/>
      <c r="D12" s="14"/>
      <c r="E12" s="14"/>
      <c r="F12" s="14"/>
      <c r="G12" s="14"/>
      <c r="H12" s="14"/>
      <c r="I12" s="14"/>
      <c r="J12" s="14"/>
      <c r="K12" s="261" t="s">
        <v>93</v>
      </c>
      <c r="L12" s="261"/>
      <c r="M12" s="332" t="str">
        <f>'①起案用（入力）'!L20</f>
        <v>〇〇〇〇課〇〇担当</v>
      </c>
      <c r="N12" s="332"/>
      <c r="O12" s="332"/>
      <c r="P12" s="332"/>
      <c r="Q12" s="333"/>
    </row>
    <row r="13" spans="1:24" ht="15" customHeight="1">
      <c r="A13" s="53"/>
      <c r="B13" s="201" t="s">
        <v>104</v>
      </c>
      <c r="C13" s="14"/>
      <c r="D13" s="14"/>
      <c r="E13" s="14"/>
      <c r="F13" s="14"/>
      <c r="G13" s="14"/>
      <c r="H13" s="14"/>
      <c r="I13" s="61"/>
      <c r="J13" s="61"/>
      <c r="K13" s="261" t="s">
        <v>103</v>
      </c>
      <c r="L13" s="261"/>
      <c r="M13" s="334"/>
      <c r="N13" s="334"/>
      <c r="O13" s="334"/>
      <c r="P13" s="334"/>
      <c r="Q13" s="335"/>
    </row>
    <row r="14" spans="1:24" ht="15" customHeight="1">
      <c r="A14" s="53"/>
      <c r="B14" s="201"/>
      <c r="C14" s="14"/>
      <c r="D14" s="14"/>
      <c r="E14" s="14"/>
      <c r="F14" s="14"/>
      <c r="G14" s="14"/>
      <c r="H14" s="14"/>
      <c r="I14" s="61"/>
      <c r="J14" s="61"/>
      <c r="K14" s="261" t="s">
        <v>47</v>
      </c>
      <c r="L14" s="261"/>
      <c r="M14" s="332" t="str">
        <f>'①起案用（入力）'!L22</f>
        <v>928－○○○○</v>
      </c>
      <c r="N14" s="332"/>
      <c r="O14" s="332"/>
      <c r="P14" s="332"/>
      <c r="Q14" s="333"/>
    </row>
    <row r="15" spans="1:24" ht="8.25" customHeight="1" thickBot="1">
      <c r="A15" s="79"/>
      <c r="B15" s="14"/>
      <c r="C15" s="14"/>
      <c r="D15" s="14"/>
      <c r="E15" s="14"/>
      <c r="F15" s="14"/>
      <c r="G15" s="14"/>
      <c r="H15" s="14"/>
      <c r="I15" s="14"/>
      <c r="J15" s="14"/>
      <c r="K15" s="260"/>
      <c r="L15" s="260"/>
      <c r="M15" s="61"/>
      <c r="N15" s="61"/>
      <c r="O15" s="61"/>
      <c r="P15" s="61"/>
      <c r="Q15" s="88"/>
    </row>
    <row r="16" spans="1:24" ht="20.25" customHeight="1">
      <c r="A16" s="53"/>
      <c r="B16" s="267" t="s">
        <v>51</v>
      </c>
      <c r="C16" s="267"/>
      <c r="D16" s="267"/>
      <c r="E16" s="62"/>
      <c r="F16" s="62"/>
      <c r="G16" s="62"/>
      <c r="H16" s="62"/>
      <c r="I16" s="266" t="s">
        <v>52</v>
      </c>
      <c r="J16" s="267"/>
      <c r="K16" s="267"/>
      <c r="L16" s="62"/>
      <c r="M16" s="62"/>
      <c r="N16" s="62"/>
      <c r="O16" s="62"/>
      <c r="P16" s="62"/>
      <c r="Q16" s="63"/>
      <c r="R16" s="14"/>
      <c r="U16" s="136"/>
      <c r="V16" s="136"/>
      <c r="W16" s="136"/>
    </row>
    <row r="17" spans="1:22" ht="15.9" customHeight="1">
      <c r="A17" s="53"/>
      <c r="B17" s="202" t="s">
        <v>45</v>
      </c>
      <c r="C17" s="336" t="str">
        <f>'①起案用（入力）'!B25</f>
        <v>古野上町15番25号</v>
      </c>
      <c r="D17" s="336"/>
      <c r="E17" s="336"/>
      <c r="F17" s="336"/>
      <c r="G17" s="262" t="s">
        <v>46</v>
      </c>
      <c r="H17" s="263"/>
      <c r="I17" s="337" t="str">
        <f>'①起案用（入力）'!H25</f>
        <v>南本庄多治米幹線</v>
      </c>
      <c r="J17" s="338"/>
      <c r="K17" s="338"/>
      <c r="L17" s="338"/>
      <c r="M17" s="338"/>
      <c r="N17" s="338"/>
      <c r="O17" s="338"/>
      <c r="P17" s="64" t="s">
        <v>29</v>
      </c>
      <c r="Q17" s="65"/>
      <c r="R17" s="14"/>
      <c r="S17" s="135"/>
      <c r="T17" s="138"/>
      <c r="U17" s="135"/>
      <c r="V17" s="144"/>
    </row>
    <row r="18" spans="1:22" ht="15.9" customHeight="1">
      <c r="A18" s="53"/>
      <c r="B18" s="109"/>
      <c r="C18" s="295"/>
      <c r="D18" s="295"/>
      <c r="E18" s="295"/>
      <c r="F18" s="295"/>
      <c r="G18" s="109"/>
      <c r="H18" s="110"/>
      <c r="I18" s="70"/>
      <c r="J18" s="71"/>
      <c r="K18" s="71"/>
      <c r="L18" s="71"/>
      <c r="M18" s="71"/>
      <c r="N18" s="71"/>
      <c r="O18" s="71"/>
      <c r="P18" s="66"/>
      <c r="Q18" s="67"/>
      <c r="R18" s="14"/>
      <c r="S18" s="135" t="s">
        <v>55</v>
      </c>
      <c r="T18" s="144"/>
      <c r="U18" s="14"/>
      <c r="V18" s="14"/>
    </row>
    <row r="19" spans="1:22" ht="15.9" customHeight="1">
      <c r="A19" s="213"/>
      <c r="B19" s="326" t="s">
        <v>67</v>
      </c>
      <c r="C19" s="326"/>
      <c r="D19" s="145" t="str">
        <f>IF('①起案用（入力）'!R27=TRUE,"☑","")</f>
        <v>☑</v>
      </c>
      <c r="E19" s="143" t="str">
        <f>IF('①起案用（入力）'!R28=TRUE,"","上水道")</f>
        <v>上水道</v>
      </c>
      <c r="F19" s="145" t="str">
        <f>IF('①起案用（入力）'!R28=TRUE,"☑","")</f>
        <v/>
      </c>
      <c r="G19" s="309" t="str">
        <f>IF('①起案用（入力）'!R27=TRUE,"","下水道")</f>
        <v/>
      </c>
      <c r="H19" s="310"/>
      <c r="I19" s="94" t="s">
        <v>56</v>
      </c>
      <c r="J19" s="93"/>
      <c r="K19" s="68"/>
      <c r="L19" s="68"/>
      <c r="M19" s="68"/>
      <c r="N19" s="68"/>
      <c r="O19" s="68"/>
      <c r="P19" s="68"/>
      <c r="Q19" s="65"/>
      <c r="R19" s="14"/>
      <c r="S19" s="22" t="s">
        <v>80</v>
      </c>
      <c r="U19" s="123"/>
      <c r="V19" s="139"/>
    </row>
    <row r="20" spans="1:22" ht="15.9" customHeight="1">
      <c r="A20" s="53"/>
      <c r="B20" s="111"/>
      <c r="C20" s="339" t="str">
        <f>'①起案用（入力）'!B28</f>
        <v>給水管布設のため</v>
      </c>
      <c r="D20" s="339"/>
      <c r="E20" s="339"/>
      <c r="F20" s="339"/>
      <c r="G20" s="111"/>
      <c r="H20" s="112"/>
      <c r="I20" s="113"/>
      <c r="J20" s="115" t="s">
        <v>62</v>
      </c>
      <c r="K20" s="332" t="str">
        <f>'①起案用（入力）'!J28</f>
        <v>福山市野上町三丁目2－20</v>
      </c>
      <c r="L20" s="332"/>
      <c r="M20" s="332"/>
      <c r="N20" s="332"/>
      <c r="O20" s="332"/>
      <c r="P20" s="332"/>
      <c r="Q20" s="116"/>
      <c r="R20" s="14"/>
      <c r="S20" s="22" t="s">
        <v>81</v>
      </c>
    </row>
    <row r="21" spans="1:22" ht="15.9" customHeight="1">
      <c r="A21" s="213"/>
      <c r="B21" s="203" t="s">
        <v>53</v>
      </c>
      <c r="C21" s="69"/>
      <c r="D21" s="69"/>
      <c r="E21" s="69"/>
      <c r="F21" s="69"/>
      <c r="G21" s="69"/>
      <c r="H21" s="69"/>
      <c r="I21" s="113"/>
      <c r="J21" s="115" t="s">
        <v>58</v>
      </c>
      <c r="K21" s="332" t="str">
        <f>'①起案用（入力）'!J29</f>
        <v>野上建設株式会社</v>
      </c>
      <c r="L21" s="332"/>
      <c r="M21" s="332"/>
      <c r="N21" s="332"/>
      <c r="O21" s="332"/>
      <c r="P21" s="332"/>
      <c r="Q21" s="117"/>
      <c r="R21" s="14"/>
      <c r="S21" s="135"/>
    </row>
    <row r="22" spans="1:22" ht="15.9" customHeight="1">
      <c r="A22" s="53"/>
      <c r="B22" s="111"/>
      <c r="C22" s="90"/>
      <c r="D22" s="340"/>
      <c r="E22" s="340"/>
      <c r="F22" s="340"/>
      <c r="G22" s="311" t="s">
        <v>54</v>
      </c>
      <c r="H22" s="312"/>
      <c r="I22" s="113"/>
      <c r="J22" s="121" t="s">
        <v>65</v>
      </c>
      <c r="K22" s="341" t="str">
        <f>'①起案用（入力）'!J30</f>
        <v>084-928-〇〇〇〇</v>
      </c>
      <c r="L22" s="341"/>
      <c r="M22" s="341"/>
      <c r="N22" s="114"/>
      <c r="O22" s="115"/>
      <c r="P22" s="100"/>
      <c r="Q22" s="116"/>
      <c r="R22" s="14"/>
      <c r="S22" s="135"/>
    </row>
    <row r="23" spans="1:22" ht="15.9" customHeight="1">
      <c r="A23" s="213"/>
      <c r="B23" s="203" t="s">
        <v>98</v>
      </c>
      <c r="C23" s="69"/>
      <c r="D23" s="69"/>
      <c r="E23" s="69"/>
      <c r="F23" s="69"/>
      <c r="G23" s="69"/>
      <c r="H23" s="69"/>
      <c r="I23" s="92"/>
      <c r="J23" s="115" t="s">
        <v>60</v>
      </c>
      <c r="K23" s="332" t="str">
        <f>'①起案用（入力）'!J31</f>
        <v>野上太郎</v>
      </c>
      <c r="L23" s="332"/>
      <c r="M23" s="93"/>
      <c r="N23" s="93"/>
      <c r="O23" s="114"/>
      <c r="P23" s="114"/>
      <c r="Q23" s="117"/>
      <c r="R23" s="14"/>
      <c r="S23" s="135"/>
    </row>
    <row r="24" spans="1:22" ht="15.9" customHeight="1">
      <c r="A24" s="53"/>
      <c r="B24" s="111"/>
      <c r="C24" s="109"/>
      <c r="D24" s="340"/>
      <c r="E24" s="340"/>
      <c r="F24" s="340"/>
      <c r="G24" s="237" t="s">
        <v>99</v>
      </c>
      <c r="H24" s="238"/>
      <c r="I24" s="118"/>
      <c r="J24" s="122" t="s">
        <v>65</v>
      </c>
      <c r="K24" s="342" t="str">
        <f>'①起案用（入力）'!J32</f>
        <v>090-1234-〇〇〇〇</v>
      </c>
      <c r="L24" s="342"/>
      <c r="M24" s="342"/>
      <c r="N24" s="111"/>
      <c r="O24" s="119"/>
      <c r="P24" s="103"/>
      <c r="Q24" s="120"/>
      <c r="R24" s="14"/>
      <c r="S24" s="135"/>
    </row>
    <row r="25" spans="1:22" ht="15.9" customHeight="1">
      <c r="A25" s="213"/>
      <c r="B25" s="97" t="s">
        <v>39</v>
      </c>
      <c r="C25" s="97"/>
      <c r="D25" s="98" t="s">
        <v>40</v>
      </c>
      <c r="E25" s="99"/>
      <c r="F25" s="226" t="s">
        <v>66</v>
      </c>
      <c r="G25" s="227"/>
      <c r="H25" s="228"/>
      <c r="I25" s="92" t="s">
        <v>63</v>
      </c>
      <c r="J25" s="93"/>
      <c r="K25" s="93"/>
      <c r="L25" s="93"/>
      <c r="M25" s="92" t="s">
        <v>64</v>
      </c>
      <c r="N25" s="68"/>
      <c r="O25" s="68"/>
      <c r="P25" s="68"/>
      <c r="Q25" s="65"/>
    </row>
    <row r="26" spans="1:22" ht="15.9" customHeight="1">
      <c r="A26" s="53"/>
      <c r="B26" s="204">
        <f>'①起案用（入力）'!A34</f>
        <v>2.8</v>
      </c>
      <c r="C26" s="100" t="s">
        <v>41</v>
      </c>
      <c r="D26" s="125">
        <f>'①起案用（入力）'!C34</f>
        <v>0.05</v>
      </c>
      <c r="E26" s="101" t="s">
        <v>41</v>
      </c>
      <c r="F26" s="343" t="str">
        <f>'①起案用（入力）'!E34</f>
        <v>φ50VP</v>
      </c>
      <c r="G26" s="344"/>
      <c r="H26" s="102" t="s">
        <v>34</v>
      </c>
      <c r="I26" s="92"/>
      <c r="J26" s="93"/>
      <c r="K26" s="93"/>
      <c r="L26" s="93"/>
      <c r="M26" s="92"/>
      <c r="N26" s="68"/>
      <c r="O26" s="68"/>
      <c r="P26" s="68"/>
      <c r="Q26" s="65"/>
    </row>
    <row r="27" spans="1:22" ht="15.9" customHeight="1">
      <c r="A27" s="53"/>
      <c r="B27" s="204">
        <f>'①起案用（入力）'!A35</f>
        <v>2.8</v>
      </c>
      <c r="C27" s="100" t="s">
        <v>33</v>
      </c>
      <c r="D27" s="124">
        <f>'①起案用（入力）'!C35</f>
        <v>0.15</v>
      </c>
      <c r="E27" s="101" t="s">
        <v>33</v>
      </c>
      <c r="F27" s="345" t="str">
        <f>'①起案用（入力）'!E35</f>
        <v>φ150VU</v>
      </c>
      <c r="G27" s="346"/>
      <c r="H27" s="130" t="s">
        <v>34</v>
      </c>
      <c r="I27" s="92"/>
      <c r="J27" s="93"/>
      <c r="K27" s="93"/>
      <c r="L27" s="93"/>
      <c r="M27" s="92"/>
      <c r="N27" s="68"/>
      <c r="O27" s="68"/>
      <c r="P27" s="68"/>
      <c r="Q27" s="65"/>
    </row>
    <row r="28" spans="1:22" ht="15.9" customHeight="1">
      <c r="A28" s="53"/>
      <c r="B28" s="205">
        <f>B26+B27</f>
        <v>5.6</v>
      </c>
      <c r="C28" s="163" t="s">
        <v>74</v>
      </c>
      <c r="D28" s="175"/>
      <c r="E28" s="104"/>
      <c r="F28" s="235"/>
      <c r="G28" s="236"/>
      <c r="H28" s="105"/>
      <c r="I28" s="92"/>
      <c r="J28" s="93"/>
      <c r="K28" s="93"/>
      <c r="L28" s="93"/>
      <c r="M28" s="92"/>
      <c r="N28" s="68"/>
      <c r="O28" s="68" t="s">
        <v>70</v>
      </c>
      <c r="P28" s="68"/>
      <c r="Q28" s="65"/>
    </row>
    <row r="29" spans="1:22" ht="15.9" customHeight="1">
      <c r="A29" s="213"/>
      <c r="B29" s="206" t="s">
        <v>115</v>
      </c>
      <c r="C29" s="73"/>
      <c r="D29" s="74" t="s">
        <v>113</v>
      </c>
      <c r="E29" s="75"/>
      <c r="F29" s="15" t="s">
        <v>114</v>
      </c>
      <c r="G29" s="239"/>
      <c r="H29" s="240"/>
      <c r="I29" s="106"/>
      <c r="J29" s="68"/>
      <c r="K29" s="68"/>
      <c r="L29" s="68"/>
      <c r="M29" s="106"/>
      <c r="N29" s="68"/>
      <c r="O29" s="68"/>
      <c r="P29" s="68"/>
      <c r="Q29" s="65"/>
    </row>
    <row r="30" spans="1:22" ht="15.9" customHeight="1">
      <c r="A30" s="53"/>
      <c r="B30" s="207">
        <f>'①起案用（入力）'!A38</f>
        <v>2.5499999999999998</v>
      </c>
      <c r="C30" s="100" t="s">
        <v>41</v>
      </c>
      <c r="D30" s="125">
        <f>'①起案用（入力）'!C38</f>
        <v>0.45</v>
      </c>
      <c r="E30" s="101" t="s">
        <v>33</v>
      </c>
      <c r="F30" s="125">
        <f>'①起案用（入力）'!E38</f>
        <v>1.1475</v>
      </c>
      <c r="G30" s="224" t="s">
        <v>73</v>
      </c>
      <c r="H30" s="225"/>
      <c r="I30" s="106"/>
      <c r="J30" s="68"/>
      <c r="K30" s="68"/>
      <c r="L30" s="68"/>
      <c r="M30" s="106"/>
      <c r="N30" s="68"/>
      <c r="O30" s="68"/>
      <c r="P30" s="68"/>
      <c r="Q30" s="65"/>
      <c r="T30" s="140"/>
    </row>
    <row r="31" spans="1:22" ht="15.9" customHeight="1">
      <c r="A31" s="53"/>
      <c r="B31" s="207">
        <f>'①起案用（入力）'!A39</f>
        <v>2.5499999999999998</v>
      </c>
      <c r="C31" s="100" t="s">
        <v>41</v>
      </c>
      <c r="D31" s="125">
        <f>'①起案用（入力）'!C39</f>
        <v>0.45</v>
      </c>
      <c r="E31" s="101" t="s">
        <v>33</v>
      </c>
      <c r="F31" s="125">
        <f>'①起案用（入力）'!E39</f>
        <v>1.1475</v>
      </c>
      <c r="G31" s="224" t="s">
        <v>73</v>
      </c>
      <c r="H31" s="225"/>
      <c r="I31" s="106"/>
      <c r="J31" s="68"/>
      <c r="K31" s="68"/>
      <c r="L31" s="68"/>
      <c r="M31" s="106"/>
      <c r="N31" s="68"/>
      <c r="O31" s="68"/>
      <c r="P31" s="68"/>
      <c r="Q31" s="65"/>
      <c r="T31" s="140"/>
    </row>
    <row r="32" spans="1:22" ht="15.9" customHeight="1">
      <c r="A32" s="53"/>
      <c r="B32" s="208"/>
      <c r="C32" s="103"/>
      <c r="D32" s="175"/>
      <c r="E32" s="104"/>
      <c r="F32" s="196">
        <f>F30+F31</f>
        <v>2.2949999999999999</v>
      </c>
      <c r="G32" s="347" t="s">
        <v>90</v>
      </c>
      <c r="H32" s="348"/>
      <c r="I32" s="127"/>
      <c r="J32" s="128"/>
      <c r="K32" s="128"/>
      <c r="L32" s="128"/>
      <c r="M32" s="127"/>
      <c r="N32" s="128"/>
      <c r="O32" s="128"/>
      <c r="P32" s="128"/>
      <c r="Q32" s="129"/>
    </row>
    <row r="33" spans="1:24" ht="15.9" customHeight="1">
      <c r="A33" s="213"/>
      <c r="B33" s="209" t="str">
        <f>IF(S33=TRUE,"☑","□")</f>
        <v>☑</v>
      </c>
      <c r="C33" s="76" t="s">
        <v>3</v>
      </c>
      <c r="D33" s="147" t="str">
        <f>IF(T33=TRUE,"☑","□")</f>
        <v>☑</v>
      </c>
      <c r="E33" s="77" t="s">
        <v>10</v>
      </c>
      <c r="F33" s="147" t="str">
        <f>IF(U33=TRUE,"☑","□")</f>
        <v>□</v>
      </c>
      <c r="G33" s="314" t="s">
        <v>12</v>
      </c>
      <c r="H33" s="328"/>
      <c r="I33" s="313" t="s">
        <v>85</v>
      </c>
      <c r="J33" s="314"/>
      <c r="K33" s="349" t="str">
        <f>'①起案用（入力）'!J41</f>
        <v>原形復旧　</v>
      </c>
      <c r="L33" s="349"/>
      <c r="M33" s="126" t="s">
        <v>87</v>
      </c>
      <c r="N33" s="153"/>
      <c r="O33" s="153"/>
      <c r="P33" s="153"/>
      <c r="Q33" s="161"/>
      <c r="S33" s="154" t="b">
        <v>1</v>
      </c>
      <c r="T33" s="193" t="b">
        <v>1</v>
      </c>
      <c r="U33" s="123" t="b">
        <v>0</v>
      </c>
      <c r="V33" s="153"/>
      <c r="W33" s="123"/>
      <c r="X33" s="139"/>
    </row>
    <row r="34" spans="1:24" ht="15.9" customHeight="1">
      <c r="A34" s="215"/>
      <c r="B34" s="210" t="str">
        <f>IF(S34=TRUE,"☑","□")</f>
        <v>□</v>
      </c>
      <c r="C34" s="15" t="s">
        <v>4</v>
      </c>
      <c r="D34" s="147" t="str">
        <f>IF(T34=TRUE,"☑","□")</f>
        <v>□</v>
      </c>
      <c r="E34" s="75" t="s">
        <v>11</v>
      </c>
      <c r="F34" s="147" t="str">
        <f>IF(U34=TRUE,"☑","□")</f>
        <v>□</v>
      </c>
      <c r="G34" s="231" t="s">
        <v>13</v>
      </c>
      <c r="H34" s="232"/>
      <c r="I34" s="316" t="s">
        <v>86</v>
      </c>
      <c r="J34" s="317"/>
      <c r="K34" s="350" t="str">
        <f>'①起案用（入力）'!J42</f>
        <v>位置図・埋設図・舗装復旧断面図</v>
      </c>
      <c r="L34" s="350"/>
      <c r="M34" s="350"/>
      <c r="N34" s="350"/>
      <c r="O34" s="350"/>
      <c r="P34" s="350"/>
      <c r="Q34" s="162" t="s">
        <v>87</v>
      </c>
      <c r="S34" s="154" t="b">
        <v>0</v>
      </c>
      <c r="T34" s="193" t="b">
        <v>0</v>
      </c>
      <c r="U34" s="123" t="b">
        <v>0</v>
      </c>
      <c r="V34" s="153"/>
      <c r="W34" s="123"/>
      <c r="X34" s="139"/>
    </row>
    <row r="35" spans="1:24" ht="15.9" customHeight="1">
      <c r="A35" s="215"/>
      <c r="B35" s="210" t="str">
        <f>IF(S35=TRUE,"☑","□")</f>
        <v>□</v>
      </c>
      <c r="C35" s="131" t="s">
        <v>68</v>
      </c>
      <c r="D35" s="146">
        <f>'①起案用（入力）'!C43</f>
        <v>5.5</v>
      </c>
      <c r="E35" s="97" t="s">
        <v>97</v>
      </c>
      <c r="F35" s="141">
        <f>'①起案用（入力）'!E43</f>
        <v>6</v>
      </c>
      <c r="G35" s="323" t="s">
        <v>88</v>
      </c>
      <c r="H35" s="324"/>
      <c r="I35" s="316" t="s">
        <v>89</v>
      </c>
      <c r="J35" s="317"/>
      <c r="K35" s="350" t="str">
        <f>'①起案用（入力）'!J43</f>
        <v xml:space="preserve"> </v>
      </c>
      <c r="L35" s="350"/>
      <c r="M35" s="350"/>
      <c r="N35" s="350"/>
      <c r="O35" s="350"/>
      <c r="P35" s="350"/>
      <c r="Q35" s="162" t="s">
        <v>87</v>
      </c>
      <c r="S35" s="154" t="b">
        <v>0</v>
      </c>
      <c r="T35" s="193"/>
      <c r="U35" s="14"/>
      <c r="V35" s="14"/>
      <c r="W35" s="14"/>
      <c r="X35" s="14"/>
    </row>
    <row r="36" spans="1:24" ht="15.9" customHeight="1">
      <c r="A36" s="215"/>
      <c r="B36" s="210" t="str">
        <f>IF(S36=TRUE,"☑","□")</f>
        <v>□</v>
      </c>
      <c r="C36" s="131" t="s">
        <v>71</v>
      </c>
      <c r="D36" s="147" t="str">
        <f>IF(T36=TRUE,"☑","□")</f>
        <v>☑</v>
      </c>
      <c r="E36" s="76" t="s">
        <v>76</v>
      </c>
      <c r="F36" s="148" t="str">
        <f>IF(U36=TRUE,"☑","□")</f>
        <v>□</v>
      </c>
      <c r="G36" s="321" t="s">
        <v>78</v>
      </c>
      <c r="H36" s="322"/>
      <c r="I36" s="158"/>
      <c r="J36" s="157"/>
      <c r="K36" s="157"/>
      <c r="L36" s="157"/>
      <c r="M36" s="157"/>
      <c r="N36" s="157"/>
      <c r="O36" s="157"/>
      <c r="P36" s="157"/>
      <c r="Q36" s="156"/>
      <c r="S36" s="154" t="b">
        <v>0</v>
      </c>
      <c r="T36" s="193" t="b">
        <v>1</v>
      </c>
      <c r="U36" s="150" t="b">
        <v>0</v>
      </c>
      <c r="V36" s="153"/>
      <c r="W36" s="150"/>
      <c r="X36" s="139"/>
    </row>
    <row r="37" spans="1:24" ht="15.9" customHeight="1" thickBot="1">
      <c r="A37" s="216"/>
      <c r="B37" s="149" t="str">
        <f>IF(S37=TRUE,"☑","□")</f>
        <v>□</v>
      </c>
      <c r="C37" s="15" t="s">
        <v>72</v>
      </c>
      <c r="D37" s="147" t="str">
        <f>IF(T37=TRUE,"☑","□")</f>
        <v>□</v>
      </c>
      <c r="E37" s="142" t="s">
        <v>77</v>
      </c>
      <c r="F37" s="149" t="str">
        <f>IF(U37=TRUE,"☑","□")</f>
        <v>□</v>
      </c>
      <c r="G37" s="319" t="s">
        <v>79</v>
      </c>
      <c r="H37" s="320"/>
      <c r="I37" s="159"/>
      <c r="J37" s="152"/>
      <c r="K37" s="152"/>
      <c r="L37" s="152"/>
      <c r="M37" s="160"/>
      <c r="N37" s="152"/>
      <c r="O37" s="152"/>
      <c r="P37" s="152"/>
      <c r="Q37" s="155"/>
      <c r="S37" s="154" t="b">
        <v>0</v>
      </c>
      <c r="T37" s="193" t="b">
        <v>0</v>
      </c>
      <c r="U37" s="150" t="b">
        <v>0</v>
      </c>
      <c r="V37" s="153"/>
      <c r="W37" s="151"/>
      <c r="X37" s="139"/>
    </row>
    <row r="38" spans="1:24" ht="15" customHeight="1">
      <c r="A38" s="78"/>
      <c r="B38" s="62" t="s">
        <v>91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24" ht="15" customHeight="1">
      <c r="A39" s="53"/>
      <c r="B39" s="14"/>
      <c r="C39" s="354" t="str">
        <f>'①起案用（入力）'!B47</f>
        <v>施主名：広島太郎様</v>
      </c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54"/>
      <c r="S39" s="123"/>
      <c r="T39" s="153"/>
    </row>
    <row r="40" spans="1:24" ht="15" customHeight="1" thickBot="1">
      <c r="A40" s="53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1"/>
      <c r="S40" s="123"/>
      <c r="T40" s="153"/>
    </row>
    <row r="41" spans="1:24" s="1" customFormat="1" ht="19.2">
      <c r="A41" s="214"/>
      <c r="B41" s="211" t="s">
        <v>15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65"/>
    </row>
    <row r="42" spans="1:24" s="1" customFormat="1" ht="15" customHeight="1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6"/>
    </row>
    <row r="43" spans="1:24" s="1" customFormat="1" ht="15" customHeight="1">
      <c r="A43" s="7"/>
      <c r="B43" s="353" t="s">
        <v>92</v>
      </c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6"/>
    </row>
    <row r="44" spans="1:24" s="1" customFormat="1" ht="15" customHeight="1">
      <c r="A44" s="7"/>
      <c r="B44" s="212" t="s">
        <v>14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6"/>
    </row>
    <row r="45" spans="1:24" s="1" customFormat="1" ht="15" customHeight="1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1" t="s">
        <v>24</v>
      </c>
      <c r="Q45" s="6"/>
    </row>
    <row r="46" spans="1:24" s="1" customFormat="1" ht="15" customHeight="1">
      <c r="A46" s="7"/>
      <c r="B46" s="212" t="s">
        <v>17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6"/>
    </row>
    <row r="47" spans="1:24" s="1" customFormat="1" ht="15" customHeight="1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6"/>
    </row>
    <row r="48" spans="1:24" s="1" customFormat="1" ht="15" customHeight="1">
      <c r="A48" s="7"/>
      <c r="B48" s="9"/>
      <c r="C48" s="9"/>
      <c r="D48" s="9"/>
      <c r="E48" s="2"/>
      <c r="F48" s="10" t="s">
        <v>5</v>
      </c>
      <c r="G48" s="9" t="s">
        <v>25</v>
      </c>
      <c r="H48" s="9"/>
      <c r="I48" s="9"/>
      <c r="J48" s="9"/>
      <c r="K48" s="9"/>
      <c r="L48" s="9"/>
      <c r="M48" s="9"/>
      <c r="N48" s="9"/>
      <c r="O48" s="9"/>
      <c r="P48" s="9"/>
      <c r="Q48" s="6"/>
    </row>
    <row r="49" spans="1:17" s="1" customFormat="1" ht="15" customHeight="1">
      <c r="A49" s="7"/>
      <c r="B49" s="2"/>
      <c r="C49" s="2"/>
      <c r="D49" s="2"/>
      <c r="E49" s="2"/>
      <c r="F49" s="10"/>
      <c r="G49" s="2"/>
      <c r="H49" s="2"/>
      <c r="I49" s="2"/>
      <c r="J49" s="2"/>
      <c r="K49" s="2"/>
      <c r="L49" s="2"/>
      <c r="M49" s="2"/>
      <c r="N49" s="2"/>
      <c r="O49" s="2"/>
      <c r="P49" s="2"/>
      <c r="Q49" s="6"/>
    </row>
    <row r="50" spans="1:17" s="1" customFormat="1" ht="15" customHeight="1">
      <c r="A50" s="7"/>
      <c r="B50" s="9"/>
      <c r="C50" s="9"/>
      <c r="D50" s="9"/>
      <c r="E50" s="2"/>
      <c r="F50" s="10" t="s">
        <v>16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</row>
    <row r="51" spans="1:17" s="1" customFormat="1" ht="15" customHeight="1">
      <c r="A51" s="7"/>
      <c r="B51" s="2"/>
      <c r="C51" s="2"/>
      <c r="D51" s="2"/>
      <c r="E51" s="2"/>
      <c r="F51" s="10"/>
      <c r="G51" s="2"/>
      <c r="H51" s="2"/>
      <c r="I51" s="2"/>
      <c r="J51" s="2"/>
      <c r="K51" s="2"/>
      <c r="L51" s="2"/>
      <c r="M51" s="2"/>
      <c r="N51" s="2"/>
      <c r="O51" s="2"/>
      <c r="P51" s="2"/>
      <c r="Q51" s="6"/>
    </row>
    <row r="52" spans="1:17" s="1" customFormat="1" ht="15" customHeight="1">
      <c r="A52" s="7"/>
      <c r="B52" s="9"/>
      <c r="C52" s="9"/>
      <c r="D52" s="9"/>
      <c r="E52" s="2"/>
      <c r="F52" s="10"/>
      <c r="G52" s="2"/>
      <c r="H52" s="2"/>
      <c r="I52" s="2"/>
      <c r="J52" s="2"/>
      <c r="K52" s="2"/>
      <c r="L52" s="2"/>
      <c r="M52" s="2"/>
      <c r="N52" s="2"/>
      <c r="O52" s="2"/>
      <c r="P52" s="2"/>
      <c r="Q52" s="6"/>
    </row>
    <row r="53" spans="1:17" s="1" customFormat="1" ht="15" customHeight="1">
      <c r="A53" s="7"/>
      <c r="B53" s="2"/>
      <c r="C53" s="2"/>
      <c r="D53" s="2"/>
      <c r="E53" s="2"/>
      <c r="F53" s="10" t="s">
        <v>5</v>
      </c>
      <c r="G53" s="9" t="s">
        <v>25</v>
      </c>
      <c r="H53" s="9"/>
      <c r="I53" s="9"/>
      <c r="J53" s="9"/>
      <c r="K53" s="9"/>
      <c r="L53" s="9"/>
      <c r="M53" s="9"/>
      <c r="N53" s="9"/>
      <c r="O53" s="9"/>
      <c r="P53" s="9"/>
      <c r="Q53" s="6"/>
    </row>
    <row r="54" spans="1:17" s="1" customFormat="1" ht="15" customHeight="1">
      <c r="A54" s="7"/>
      <c r="B54" s="9"/>
      <c r="C54" s="9"/>
      <c r="D54" s="9"/>
      <c r="E54" s="2"/>
      <c r="F54" s="10"/>
      <c r="G54" s="2"/>
      <c r="H54" s="2"/>
      <c r="I54" s="2"/>
      <c r="J54" s="2"/>
      <c r="K54" s="2"/>
      <c r="L54" s="2"/>
      <c r="M54" s="2"/>
      <c r="N54" s="2"/>
      <c r="O54" s="2"/>
      <c r="P54" s="2"/>
      <c r="Q54" s="6"/>
    </row>
    <row r="55" spans="1:17" s="1" customFormat="1" ht="13.8" thickBot="1">
      <c r="A55" s="3"/>
      <c r="B55" s="4"/>
      <c r="C55" s="4"/>
      <c r="D55" s="4"/>
      <c r="E55" s="4"/>
      <c r="F55" s="164" t="s">
        <v>16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</row>
    <row r="56" spans="1:17">
      <c r="B56" s="82"/>
      <c r="C56" s="82"/>
      <c r="D56" s="82"/>
      <c r="E56" s="82"/>
      <c r="F56" s="82"/>
      <c r="G56" s="83"/>
      <c r="H56" s="83"/>
      <c r="J56" s="34"/>
      <c r="K56" s="34"/>
      <c r="L56" s="34"/>
      <c r="M56" s="34"/>
      <c r="N56" s="351"/>
      <c r="O56" s="351"/>
      <c r="P56" s="351"/>
      <c r="Q56" s="351"/>
    </row>
    <row r="57" spans="1:17">
      <c r="B57" s="82"/>
      <c r="C57" s="82"/>
      <c r="D57" s="82"/>
      <c r="E57" s="82"/>
      <c r="F57" s="82"/>
      <c r="G57" s="82"/>
      <c r="H57" s="82"/>
      <c r="I57" s="85"/>
      <c r="J57" s="34"/>
      <c r="K57" s="34"/>
      <c r="L57" s="34"/>
      <c r="M57" s="86"/>
      <c r="N57" s="352"/>
      <c r="O57" s="352"/>
      <c r="P57" s="352"/>
      <c r="Q57" s="352"/>
    </row>
    <row r="58" spans="1:17" ht="15" customHeight="1">
      <c r="L58" s="87"/>
    </row>
    <row r="59" spans="1:17" ht="15" customHeight="1"/>
    <row r="60" spans="1:17" ht="15" customHeight="1"/>
    <row r="61" spans="1:17" ht="15" customHeight="1"/>
    <row r="62" spans="1:17" ht="15" customHeight="1"/>
  </sheetData>
  <mergeCells count="53">
    <mergeCell ref="G34:H34"/>
    <mergeCell ref="I34:J34"/>
    <mergeCell ref="K34:P34"/>
    <mergeCell ref="N56:Q57"/>
    <mergeCell ref="B43:P43"/>
    <mergeCell ref="G35:H35"/>
    <mergeCell ref="I35:J35"/>
    <mergeCell ref="K35:P35"/>
    <mergeCell ref="G36:H36"/>
    <mergeCell ref="G37:H37"/>
    <mergeCell ref="C39:P39"/>
    <mergeCell ref="G31:H31"/>
    <mergeCell ref="G32:H32"/>
    <mergeCell ref="G33:H33"/>
    <mergeCell ref="I33:J33"/>
    <mergeCell ref="K33:L33"/>
    <mergeCell ref="F26:G26"/>
    <mergeCell ref="F27:G27"/>
    <mergeCell ref="F28:G28"/>
    <mergeCell ref="G29:H29"/>
    <mergeCell ref="G30:H30"/>
    <mergeCell ref="K23:L23"/>
    <mergeCell ref="D24:F24"/>
    <mergeCell ref="G24:H24"/>
    <mergeCell ref="K24:M24"/>
    <mergeCell ref="F25:H25"/>
    <mergeCell ref="C20:F20"/>
    <mergeCell ref="K20:P20"/>
    <mergeCell ref="K21:P21"/>
    <mergeCell ref="D22:F22"/>
    <mergeCell ref="G22:H22"/>
    <mergeCell ref="K22:M22"/>
    <mergeCell ref="C17:F17"/>
    <mergeCell ref="G17:H17"/>
    <mergeCell ref="I17:O17"/>
    <mergeCell ref="C18:F18"/>
    <mergeCell ref="B19:C19"/>
    <mergeCell ref="G19:H19"/>
    <mergeCell ref="K14:L14"/>
    <mergeCell ref="M14:Q14"/>
    <mergeCell ref="K15:L15"/>
    <mergeCell ref="B16:D16"/>
    <mergeCell ref="I16:K16"/>
    <mergeCell ref="T5:X5"/>
    <mergeCell ref="K12:L12"/>
    <mergeCell ref="M12:Q12"/>
    <mergeCell ref="K13:L13"/>
    <mergeCell ref="M13:Q13"/>
    <mergeCell ref="J2:J3"/>
    <mergeCell ref="K2:K3"/>
    <mergeCell ref="L2:L3"/>
    <mergeCell ref="M2:Q2"/>
    <mergeCell ref="M3:Q3"/>
  </mergeCells>
  <phoneticPr fontId="11"/>
  <dataValidations disablePrompts="1" count="1">
    <dataValidation type="list" allowBlank="1" showInputMessage="1" showErrorMessage="1" sqref="X33:X34 V19 X36:X37">
      <formula1>$T$30:$T$31</formula1>
    </dataValidation>
  </dataValidations>
  <printOptions horizontalCentered="1" verticalCentered="1"/>
  <pageMargins left="0.39370078740157483" right="0.19685039370078741" top="0.78740157480314965" bottom="0.19685039370078741" header="0" footer="0"/>
  <pageSetup paperSize="9" scale="9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①起案用（入力）</vt:lpstr>
      <vt:lpstr>②同意書</vt:lpstr>
      <vt:lpstr>'①起案用（入力）'!Print_Area</vt:lpstr>
      <vt:lpstr>②同意書!Print_Area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福山市水道局</dc:creator>
  <cp:lastModifiedBy>USER527</cp:lastModifiedBy>
  <cp:lastPrinted>2025-04-04T00:29:19Z</cp:lastPrinted>
  <dcterms:created xsi:type="dcterms:W3CDTF">2011-05-20T07:04:33Z</dcterms:created>
  <dcterms:modified xsi:type="dcterms:W3CDTF">2025-04-04T01:53:49Z</dcterms:modified>
</cp:coreProperties>
</file>