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flsvm12\課別共有フォルダ（その他）\031020000_財務経営課\旧FileSVからの移行データ\財務経営課\経営企画担当\03 水道等統計及び事業年報に関すること\05_経営比較分析表\2023（R5）年度\03 回答\"/>
    </mc:Choice>
  </mc:AlternateContent>
  <xr:revisionPtr revIDLastSave="0" documentId="13_ncr:1_{71EA0EBE-25B1-4B2C-832A-CF4C081EFFAA}" xr6:coauthVersionLast="47" xr6:coauthVersionMax="47" xr10:uidLastSave="{00000000-0000-0000-0000-000000000000}"/>
  <workbookProtection workbookAlgorithmName="SHA-512" workbookHashValue="yCLQNfVGE/bypBudQCE7HXfER0fCljixs5W+pQ2yb+MK3TBUCdKIYIgy0er82cCjPK8FqVoit4a5muplw/S1Eg==" workbookSaltValue="JyVrlhRH3hSeZdxSurTosQ==" workbookSpinCount="100000" lockStructure="1"/>
  <bookViews>
    <workbookView xWindow="-120" yWindow="-16320" windowWidth="29040" windowHeight="157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AG6" i="5"/>
  <c r="AF6" i="5"/>
  <c r="AE6" i="5"/>
  <c r="AD6" i="5"/>
  <c r="AC6" i="5"/>
  <c r="AB6" i="5"/>
  <c r="AA6" i="5"/>
  <c r="Z6" i="5"/>
  <c r="Y6" i="5"/>
  <c r="X6" i="5"/>
  <c r="W6" i="5"/>
  <c r="V6" i="5"/>
  <c r="U6" i="5"/>
  <c r="AL10" i="4" s="1"/>
  <c r="T6" i="5"/>
  <c r="S6" i="5"/>
  <c r="R6" i="5"/>
  <c r="Q6" i="5"/>
  <c r="P6" i="5"/>
  <c r="O6" i="5"/>
  <c r="I10" i="4" s="1"/>
  <c r="N6" i="5"/>
  <c r="B10" i="4" s="1"/>
  <c r="M6" i="5"/>
  <c r="AD8" i="4" s="1"/>
  <c r="L6" i="5"/>
  <c r="W8" i="4" s="1"/>
  <c r="K6" i="5"/>
  <c r="J6" i="5"/>
  <c r="I6" i="5"/>
  <c r="B8" i="4" s="1"/>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J85" i="4"/>
  <c r="I85" i="4"/>
  <c r="E85" i="4"/>
  <c r="BB10" i="4"/>
  <c r="AT10" i="4"/>
  <c r="W10" i="4"/>
  <c r="P10" i="4"/>
  <c r="BB8" i="4"/>
  <c r="AT8" i="4"/>
  <c r="AL8" i="4"/>
  <c r="P8" i="4"/>
  <c r="I8" i="4"/>
</calcChain>
</file>

<file path=xl/sharedStrings.xml><?xml version="1.0" encoding="utf-8"?>
<sst xmlns="http://schemas.openxmlformats.org/spreadsheetml/2006/main" count="228" uniqueCount="112">
  <si>
    <t>経営比較分析表（令和5年度決算）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</si>
  <si>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</si>
  <si>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</si>
  <si>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</si>
  <si>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</si>
  <si>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</si>
  <si>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</si>
  <si>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</si>
  <si>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</si>
  <si>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</si>
  <si>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</si>
  <si>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</si>
  <si>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</si>
  <si>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</si>
  <si>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</si>
  <si>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</si>
  <si>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</si>
  <si>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</si>
  <si>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</si>
  <si>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</si>
  <si>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</si>
  <si>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</si>
  <si>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</si>
  <si>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</si>
  <si>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</si>
  <si>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</si>
  <si>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</si>
  <si>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</si>
  <si>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</si>
  <si>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</si>
  <si>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</si>
  <si>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</si>
  <si>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</si>
  <si>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</si>
  <si>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</si>
  <si>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</si>
  <si>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</si>
  <si>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</si>
  <si>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</si>
  <si>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</si>
  <si>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</si>
  <si>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</si>
  <si>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</si>
  <si>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</si>
  <si>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</si>
  <si>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</si>
  <si>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</si>
  <si>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</si>
  <si>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</si>
  <si>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</si>
  <si>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</si>
  <si>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</si>
  <si>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</si>
  <si>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</si>
  <si>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</si>
  <si>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</si>
  <si>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</si>
  <si>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</si>
  <si>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</si>
  <si>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</si>
  <si>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</si>
  <si>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</si>
  <si>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</si>
  <si>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</si>
  <si>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</si>
  <si>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</si>
  <si>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</si>
  <si>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</si>
  <si>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</si>
  <si>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</si>
  <si>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</si>
  <si>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</si>
  <si>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</si>
  <si>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</si>
  <si>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</si>
  <si>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</si>
  <si>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</si>
  <si>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</si>
  <si>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</si>
  <si>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</si>
  <si>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</si>
  <si>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</si>
  <si>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</si>
  <si>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</si>
  <si>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</si>
  <si>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</si>
  <si>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</si>
  <si>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</si>
  <si>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</si>
  <si>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</si>
  <si>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</si>
  <si>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</si>
  <si>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</si>
  <si>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広島県　福山市</t>
  </si>
  <si>
    <t>法適用</t>
  </si>
  <si>
    <t>水道事業</t>
  </si>
  <si>
    <t>末端給水事業</t>
  </si>
  <si>
    <t>A1</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</si>
  <si>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</si>
  <si>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</si>
  <si>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</si>
  <si>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</si>
  <si>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</si>
  <si>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</si>
  <si>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</si>
  <si>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</si>
  <si>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</si>
  <si>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</si>
  <si>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</si>
  <si>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資産の減価償却の状況を示す「①有形固定資産減価償却率」は、前年度比0.22ポイント増の49.06％、法定耐用年数を経過した管路延長の割合を示す「②管路経年化率」は、前年度比0.14ポイント増の31.09％と増加しており、施設の老朽化が進んでいることを示しています。これは、昭和40年代から50年代にかけて集中して整備した水道管路が更新時期を迎えているためであり、限られた財源を活用した計画的・効率的な更新や投資額の平準化を行う必要があります。そこで本市では、2015年度（平成27年度）からアセットマネジメント(資産管理)手法を活用し、過去の使用実績などから実質的な使用可能期間である使用年数基準を設定して、施設をできる限り長期間使用するなど、ライフサイクルコストの低減に取り組んでいます。
　また、2022年度（令和4年度）を初年度とする5か年の「第九次配水管整備計画」に基づき、計画的な管路の更新・耐震化に取り組んでいるところであり、当該年度に更新した管路延長の割合を示す「③管路更新率」は、前年度比0.14ポイント減の1.31％となりましたが、当年度に計画していた整備延長36kmについては予定通り達成しています。
※数値訂正：（R2）1.16％⇒1.08％</t>
    <phoneticPr fontId="4"/>
  </si>
  <si>
    <t>　水道事業を取り巻く経営環境は、不安定な景気動向や節水機器の普及、今後の人口減少などの要因から、収入の根幹である水道料金収入が減少する一方で、管路の布設替えをはじめ、老朽化した浄水場など施設の更新・耐震化などの事業費が継続して必要となることから、大変厳しい状況が続くものと見込んでいます。また、「平成30年7月豪雨」や新型コロナウイルス感染症の感染拡大など、事業経営に影響を与える災害等が発生し、社会環境も大きく変化しています。
　このような状況に対応するため、2022年（令和4年）3月に経営の基本計画である「福山市上下水道事業中長期ビジョン（経営戦略）」の改定を行うとともに、今後5年間の具体的な取組を示す「後期実施計画」を策定しました。
　水道は、市民生活や社会経済活動に欠くことの出来ないライフラインです。これからも、安心・安全な水を安定的に供給するため、限られた財源を有効活用し、重要度・優先度を踏まえた施設の更新・耐震化に取り組むなど、より一層の経営健全化と市民サービスの維持・向上に取り組むことで、将来にわたって持続可能な事業経営を行い、市民に信頼される水道事業をめざしていきます。</t>
    <phoneticPr fontId="4"/>
  </si>
  <si>
    <t xml:space="preserve">「①経常収支比率、②累積欠損金比率、⑤料金回収率」
　経営の健全性を示す「①経常収支比率」は、給水収益や加入金等の経常収益の減少はあったものの、委託料や支払利息等の経常費用の減少により、前年度比1.41ポイント増の118.78％となりました。  
  また、料金水準の妥当性を示す「⑤料金回収率」も前年度比2.32ポイント増の112.35％となり、①、⑤ともに100％を上回っていること、また複数年度にわたって累積した損失を示す「②累積欠損金比率」は0％であることから、単年度の事業経営に必要な経費を経常的な収益で賄えています。
「③流動比率」
　近年は一定の水準で推移していますが、類似団体平均等と比べてかなり低い水準となっており、十分な資金残高（内部留保資金）を確保できていない状況を示しています。これは、過去に借り入れた企業債償還の負担が大きいこと、また管路や施設の更新費用が増加している中においても、企業債の発行を抑制しつつ自己資金による更新投資を行っていることによるものです。
「④企業債残高対給水収益比率」
　近年は減少しているものの、類似団体平均等と比べて非常に高い水準です。このため、企業債を財源とする今後の更新投資を抑制・平準化するとともに、新たな企業債の発行額を当年度の元金償還額の範囲内とするほか、給水人口一人当たり企業債現在高の目標値を主要指標として設定するなど、企業債残高の削減に努めています。
「⑥給水原価」
　類似団体平均等と比べて低い水準にあります。前年度は労務単価の上昇や物価高騰による費用増加の影響により大きく増加しましたが、当年度は年間総有収水量が減少したものの、委託料や支払利息等の費用減少の影響により減少しました。
「⑦施設利用率」
　前年度比0.24ポイント減の65.35%となりました。今後の人口減少などの要因から有収水量が減少する影響により、減少傾向が続くものと見込んでいます。
「⑧有収率」
　漏水量の増加等に伴い、前年度より低下していますが、計画的な配水管の布設替えや漏水対策の取組により、類似団体平均等と比べて高い水準にあります。
</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</si>
</sst>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6" fillId="0" borderId="9"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16" fillId="0" borderId="11"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データ!$ED$6:$EH$6</c:f>
              <c:numCache>
                <c:formatCode>#,##0.00;"△"#,##0.00;"-"</c:formatCode>
                <c:ptCount val="5"/>
                <c:pt idx="0">
                  <c:v>1.1200000000000001</c:v>
                </c:pt>
                <c:pt idx="1">
                  <c:v>1.1599999999999999</c:v>
                </c:pt>
                <c:pt idx="2">
                  <c:v>1.1000000000000001</c:v>
                </c:pt>
                <c:pt idx="3">
                  <c:v>1.45</c:v>
                </c:pt>
                <c:pt idx="4">
                  <c:v>1.31</c:v>
                </c:pt>
              </c:numCache>
            </c:numRef>
          </c:val>
          <c:extLst>
            <c:ext xmlns:c16="http://schemas.microsoft.com/office/drawing/2014/chart" uri="{C3380CC4-5D6E-409C-BE32-E72D297353CC}">
              <c16:uniqueId val="{00000000-34BB-422B-AA80-C4C41467297A}"/>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0.73</c:v>
                </c:pt>
                <c:pt idx="1">
                  <c:v>0.79</c:v>
                </c:pt>
                <c:pt idx="2">
                  <c:v>0.75</c:v>
                </c:pt>
                <c:pt idx="3">
                  <c:v>0.78</c:v>
                </c:pt>
                <c:pt idx="4">
                  <c:v>0.73</c:v>
                </c:pt>
              </c:numCache>
            </c:numRef>
          </c:val>
          <c:smooth val="0"/>
          <c:extLst>
            <c:ext xmlns:c16="http://schemas.microsoft.com/office/drawing/2014/chart" uri="{C3380CC4-5D6E-409C-BE32-E72D297353CC}">
              <c16:uniqueId val="{00000001-34BB-422B-AA80-C4C41467297A}"/>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データ!$CL$6:$CP$6</c:f>
              <c:numCache>
                <c:formatCode>#,##0.00;"△"#,##0.00;"-"</c:formatCode>
                <c:ptCount val="5"/>
                <c:pt idx="0">
                  <c:v>66.19</c:v>
                </c:pt>
                <c:pt idx="1">
                  <c:v>67.11</c:v>
                </c:pt>
                <c:pt idx="2">
                  <c:v>65.59</c:v>
                </c:pt>
                <c:pt idx="3">
                  <c:v>65.59</c:v>
                </c:pt>
                <c:pt idx="4">
                  <c:v>65.349999999999994</c:v>
                </c:pt>
              </c:numCache>
            </c:numRef>
          </c:val>
          <c:extLst>
            <c:ext xmlns:c16="http://schemas.microsoft.com/office/drawing/2014/chart" uri="{C3380CC4-5D6E-409C-BE32-E72D297353CC}">
              <c16:uniqueId val="{00000000-251D-420C-8978-2579B7A295C8}"/>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63.16</c:v>
                </c:pt>
                <c:pt idx="1">
                  <c:v>64.41</c:v>
                </c:pt>
                <c:pt idx="2">
                  <c:v>64.11</c:v>
                </c:pt>
                <c:pt idx="3">
                  <c:v>63.81</c:v>
                </c:pt>
                <c:pt idx="4">
                  <c:v>63.58</c:v>
                </c:pt>
              </c:numCache>
            </c:numRef>
          </c:val>
          <c:smooth val="0"/>
          <c:extLst>
            <c:ext xmlns:c16="http://schemas.microsoft.com/office/drawing/2014/chart" uri="{C3380CC4-5D6E-409C-BE32-E72D297353CC}">
              <c16:uniqueId val="{00000001-251D-420C-8978-2579B7A295C8}"/>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データ!$CW$6:$DA$6</c:f>
              <c:numCache>
                <c:formatCode>#,##0.00;"△"#,##0.00;"-"</c:formatCode>
                <c:ptCount val="5"/>
                <c:pt idx="0">
                  <c:v>94.7</c:v>
                </c:pt>
                <c:pt idx="1">
                  <c:v>95.13</c:v>
                </c:pt>
                <c:pt idx="2">
                  <c:v>95.8</c:v>
                </c:pt>
                <c:pt idx="3">
                  <c:v>94.94</c:v>
                </c:pt>
                <c:pt idx="4">
                  <c:v>94.35</c:v>
                </c:pt>
              </c:numCache>
            </c:numRef>
          </c:val>
          <c:extLst>
            <c:ext xmlns:c16="http://schemas.microsoft.com/office/drawing/2014/chart" uri="{C3380CC4-5D6E-409C-BE32-E72D297353CC}">
              <c16:uniqueId val="{00000000-9B30-4A68-A648-CC323C1553E0}"/>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91.48</c:v>
                </c:pt>
                <c:pt idx="1">
                  <c:v>91.64</c:v>
                </c:pt>
                <c:pt idx="2">
                  <c:v>92.09</c:v>
                </c:pt>
                <c:pt idx="3">
                  <c:v>91.76</c:v>
                </c:pt>
                <c:pt idx="4">
                  <c:v>91.22</c:v>
                </c:pt>
              </c:numCache>
            </c:numRef>
          </c:val>
          <c:smooth val="0"/>
          <c:extLst>
            <c:ext xmlns:c16="http://schemas.microsoft.com/office/drawing/2014/chart" uri="{C3380CC4-5D6E-409C-BE32-E72D297353CC}">
              <c16:uniqueId val="{00000001-9B30-4A68-A648-CC323C1553E0}"/>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データ!$X$6:$AB$6</c:f>
              <c:numCache>
                <c:formatCode>#,##0.00;"△"#,##0.00;"-"</c:formatCode>
                <c:ptCount val="5"/>
                <c:pt idx="0">
                  <c:v>126.19</c:v>
                </c:pt>
                <c:pt idx="1">
                  <c:v>125.16</c:v>
                </c:pt>
                <c:pt idx="2">
                  <c:v>123.94</c:v>
                </c:pt>
                <c:pt idx="3">
                  <c:v>117.37</c:v>
                </c:pt>
                <c:pt idx="4">
                  <c:v>118.78</c:v>
                </c:pt>
              </c:numCache>
            </c:numRef>
          </c:val>
          <c:extLst>
            <c:ext xmlns:c16="http://schemas.microsoft.com/office/drawing/2014/chart" uri="{C3380CC4-5D6E-409C-BE32-E72D297353CC}">
              <c16:uniqueId val="{00000000-41F8-4088-9E7E-5477EBFA3CA3}"/>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113.57</c:v>
                </c:pt>
                <c:pt idx="1">
                  <c:v>112.59</c:v>
                </c:pt>
                <c:pt idx="2">
                  <c:v>113.87</c:v>
                </c:pt>
                <c:pt idx="3">
                  <c:v>109.87</c:v>
                </c:pt>
                <c:pt idx="4">
                  <c:v>109.81</c:v>
                </c:pt>
              </c:numCache>
            </c:numRef>
          </c:val>
          <c:smooth val="0"/>
          <c:extLst>
            <c:ext xmlns:c16="http://schemas.microsoft.com/office/drawing/2014/chart" uri="{C3380CC4-5D6E-409C-BE32-E72D297353CC}">
              <c16:uniqueId val="{00000001-41F8-4088-9E7E-5477EBFA3CA3}"/>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データ!$DH$6:$DL$6</c:f>
              <c:numCache>
                <c:formatCode>#,##0.00;"△"#,##0.00;"-"</c:formatCode>
                <c:ptCount val="5"/>
                <c:pt idx="0">
                  <c:v>47.26</c:v>
                </c:pt>
                <c:pt idx="1">
                  <c:v>48</c:v>
                </c:pt>
                <c:pt idx="2">
                  <c:v>48.28</c:v>
                </c:pt>
                <c:pt idx="3">
                  <c:v>48.84</c:v>
                </c:pt>
                <c:pt idx="4">
                  <c:v>49.06</c:v>
                </c:pt>
              </c:numCache>
            </c:numRef>
          </c:val>
          <c:extLst>
            <c:ext xmlns:c16="http://schemas.microsoft.com/office/drawing/2014/chart" uri="{C3380CC4-5D6E-409C-BE32-E72D297353CC}">
              <c16:uniqueId val="{00000000-FF5E-4044-B9DE-F73929E4154A}"/>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51.13</c:v>
                </c:pt>
                <c:pt idx="1">
                  <c:v>51.62</c:v>
                </c:pt>
                <c:pt idx="2">
                  <c:v>52.16</c:v>
                </c:pt>
                <c:pt idx="3">
                  <c:v>52.59</c:v>
                </c:pt>
                <c:pt idx="4">
                  <c:v>52.74</c:v>
                </c:pt>
              </c:numCache>
            </c:numRef>
          </c:val>
          <c:smooth val="0"/>
          <c:extLst>
            <c:ext xmlns:c16="http://schemas.microsoft.com/office/drawing/2014/chart" uri="{C3380CC4-5D6E-409C-BE32-E72D297353CC}">
              <c16:uniqueId val="{00000001-FF5E-4044-B9DE-F73929E4154A}"/>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データ!$DS$6:$DW$6</c:f>
              <c:numCache>
                <c:formatCode>#,##0.00;"△"#,##0.00;"-"</c:formatCode>
                <c:ptCount val="5"/>
                <c:pt idx="0">
                  <c:v>30.51</c:v>
                </c:pt>
                <c:pt idx="1">
                  <c:v>30.79</c:v>
                </c:pt>
                <c:pt idx="2">
                  <c:v>31.18</c:v>
                </c:pt>
                <c:pt idx="3">
                  <c:v>30.95</c:v>
                </c:pt>
                <c:pt idx="4">
                  <c:v>31.09</c:v>
                </c:pt>
              </c:numCache>
            </c:numRef>
          </c:val>
          <c:extLst>
            <c:ext xmlns:c16="http://schemas.microsoft.com/office/drawing/2014/chart" uri="{C3380CC4-5D6E-409C-BE32-E72D297353CC}">
              <c16:uniqueId val="{00000000-585D-49DC-ABD9-53FE5F97B8EA}"/>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22.41</c:v>
                </c:pt>
                <c:pt idx="1">
                  <c:v>23.68</c:v>
                </c:pt>
                <c:pt idx="2">
                  <c:v>25.76</c:v>
                </c:pt>
                <c:pt idx="3">
                  <c:v>27.51</c:v>
                </c:pt>
                <c:pt idx="4">
                  <c:v>28.57</c:v>
                </c:pt>
              </c:numCache>
            </c:numRef>
          </c:val>
          <c:smooth val="0"/>
          <c:extLst>
            <c:ext xmlns:c16="http://schemas.microsoft.com/office/drawing/2014/chart" uri="{C3380CC4-5D6E-409C-BE32-E72D297353CC}">
              <c16:uniqueId val="{00000001-585D-49DC-ABD9-53FE5F97B8EA}"/>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E0F-4187-BF3E-6E64EDF80F63}"/>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9E0F-4187-BF3E-6E64EDF80F63}"/>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データ!$AT$6:$AX$6</c:f>
              <c:numCache>
                <c:formatCode>#,##0.00;"△"#,##0.00;"-"</c:formatCode>
                <c:ptCount val="5"/>
                <c:pt idx="0">
                  <c:v>132.18</c:v>
                </c:pt>
                <c:pt idx="1">
                  <c:v>132.75</c:v>
                </c:pt>
                <c:pt idx="2">
                  <c:v>145.57</c:v>
                </c:pt>
                <c:pt idx="3">
                  <c:v>147.63</c:v>
                </c:pt>
                <c:pt idx="4">
                  <c:v>156.91</c:v>
                </c:pt>
              </c:numCache>
            </c:numRef>
          </c:val>
          <c:extLst>
            <c:ext xmlns:c16="http://schemas.microsoft.com/office/drawing/2014/chart" uri="{C3380CC4-5D6E-409C-BE32-E72D297353CC}">
              <c16:uniqueId val="{00000000-8E2F-4BF6-A308-0838555BBF2D}"/>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250.03</c:v>
                </c:pt>
                <c:pt idx="1">
                  <c:v>239.45</c:v>
                </c:pt>
                <c:pt idx="2">
                  <c:v>246.01</c:v>
                </c:pt>
                <c:pt idx="3">
                  <c:v>228.89</c:v>
                </c:pt>
                <c:pt idx="4">
                  <c:v>232.66</c:v>
                </c:pt>
              </c:numCache>
            </c:numRef>
          </c:val>
          <c:smooth val="0"/>
          <c:extLst>
            <c:ext xmlns:c16="http://schemas.microsoft.com/office/drawing/2014/chart" uri="{C3380CC4-5D6E-409C-BE32-E72D297353CC}">
              <c16:uniqueId val="{00000001-8E2F-4BF6-A308-0838555BBF2D}"/>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データ!$BE$6:$BI$6</c:f>
              <c:numCache>
                <c:formatCode>#,##0.00;"△"#,##0.00;"-"</c:formatCode>
                <c:ptCount val="5"/>
                <c:pt idx="0">
                  <c:v>481.75</c:v>
                </c:pt>
                <c:pt idx="1">
                  <c:v>463.87</c:v>
                </c:pt>
                <c:pt idx="2">
                  <c:v>455.26</c:v>
                </c:pt>
                <c:pt idx="3">
                  <c:v>446.73</c:v>
                </c:pt>
                <c:pt idx="4">
                  <c:v>440.44</c:v>
                </c:pt>
              </c:numCache>
            </c:numRef>
          </c:val>
          <c:extLst>
            <c:ext xmlns:c16="http://schemas.microsoft.com/office/drawing/2014/chart" uri="{C3380CC4-5D6E-409C-BE32-E72D297353CC}">
              <c16:uniqueId val="{00000000-CB0B-4CFE-8C99-21E3B38D497B}"/>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254.19</c:v>
                </c:pt>
                <c:pt idx="1">
                  <c:v>259.56</c:v>
                </c:pt>
                <c:pt idx="2">
                  <c:v>248.92</c:v>
                </c:pt>
                <c:pt idx="3">
                  <c:v>251.26</c:v>
                </c:pt>
                <c:pt idx="4">
                  <c:v>255.84</c:v>
                </c:pt>
              </c:numCache>
            </c:numRef>
          </c:val>
          <c:smooth val="0"/>
          <c:extLst>
            <c:ext xmlns:c16="http://schemas.microsoft.com/office/drawing/2014/chart" uri="{C3380CC4-5D6E-409C-BE32-E72D297353CC}">
              <c16:uniqueId val="{00000001-CB0B-4CFE-8C99-21E3B38D497B}"/>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データ!$BP$6:$BT$6</c:f>
              <c:numCache>
                <c:formatCode>#,##0.00;"△"#,##0.00;"-"</c:formatCode>
                <c:ptCount val="5"/>
                <c:pt idx="0">
                  <c:v>121.23</c:v>
                </c:pt>
                <c:pt idx="1">
                  <c:v>120.4</c:v>
                </c:pt>
                <c:pt idx="2">
                  <c:v>119.07</c:v>
                </c:pt>
                <c:pt idx="3">
                  <c:v>110.03</c:v>
                </c:pt>
                <c:pt idx="4">
                  <c:v>112.35</c:v>
                </c:pt>
              </c:numCache>
            </c:numRef>
          </c:val>
          <c:extLst>
            <c:ext xmlns:c16="http://schemas.microsoft.com/office/drawing/2014/chart" uri="{C3380CC4-5D6E-409C-BE32-E72D297353CC}">
              <c16:uniqueId val="{00000000-F366-494E-A34F-DE3218A4E835}"/>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107.42</c:v>
                </c:pt>
                <c:pt idx="1">
                  <c:v>105.07</c:v>
                </c:pt>
                <c:pt idx="2">
                  <c:v>107.54</c:v>
                </c:pt>
                <c:pt idx="3">
                  <c:v>101.93</c:v>
                </c:pt>
                <c:pt idx="4">
                  <c:v>102.36</c:v>
                </c:pt>
              </c:numCache>
            </c:numRef>
          </c:val>
          <c:smooth val="0"/>
          <c:extLst>
            <c:ext xmlns:c16="http://schemas.microsoft.com/office/drawing/2014/chart" uri="{C3380CC4-5D6E-409C-BE32-E72D297353CC}">
              <c16:uniqueId val="{00000001-F366-494E-A34F-DE3218A4E835}"/>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データ!$CA$6:$CE$6</c:f>
              <c:numCache>
                <c:formatCode>#,##0.00;"△"#,##0.00;"-"</c:formatCode>
                <c:ptCount val="5"/>
                <c:pt idx="0">
                  <c:v>130.72</c:v>
                </c:pt>
                <c:pt idx="1">
                  <c:v>130.59</c:v>
                </c:pt>
                <c:pt idx="2">
                  <c:v>131.49</c:v>
                </c:pt>
                <c:pt idx="3">
                  <c:v>142.49</c:v>
                </c:pt>
                <c:pt idx="4">
                  <c:v>139.9</c:v>
                </c:pt>
              </c:numCache>
            </c:numRef>
          </c:val>
          <c:extLst>
            <c:ext xmlns:c16="http://schemas.microsoft.com/office/drawing/2014/chart" uri="{C3380CC4-5D6E-409C-BE32-E72D297353CC}">
              <c16:uniqueId val="{00000000-52E3-4D26-B33E-2F8679106EBE}"/>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157.19</c:v>
                </c:pt>
                <c:pt idx="1">
                  <c:v>153.71</c:v>
                </c:pt>
                <c:pt idx="2">
                  <c:v>155.9</c:v>
                </c:pt>
                <c:pt idx="3">
                  <c:v>162.47</c:v>
                </c:pt>
                <c:pt idx="4">
                  <c:v>165.52</c:v>
                </c:pt>
              </c:numCache>
            </c:numRef>
          </c:val>
          <c:smooth val="0"/>
          <c:extLst>
            <c:ext xmlns:c16="http://schemas.microsoft.com/office/drawing/2014/chart" uri="{C3380CC4-5D6E-409C-BE32-E72D297353CC}">
              <c16:uniqueId val="{00000001-52E3-4D26-B33E-2F8679106EBE}"/>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【108.24】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【89.42】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【59.81】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【177.56】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【52.02】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【25.37】</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H16" zoomScale="124" zoomScaleNormal="124" workbookViewId="0">
      <selection activeCell="BL45" sqref="BL45:BZ46"/>
    </sheetView>
  </sheetViews>
  <sheetFormatPr defaultColWidth="2.6328125" defaultRowHeight="13" x14ac:dyDescent="0.2"/>
  <cols>
    <col min="1" max="1" width="2.6328125" customWidth="1"/>
    <col min="2" max="62" width="3.81640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2">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2">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1" t="str">
        <f>データ!H6</f>
        <v>広島県　福山市</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2">
      <c r="A8" s="2"/>
      <c r="B8" s="40" t="str">
        <f>データ!$I$6</f>
        <v>法適用</v>
      </c>
      <c r="C8" s="41"/>
      <c r="D8" s="41"/>
      <c r="E8" s="41"/>
      <c r="F8" s="41"/>
      <c r="G8" s="41"/>
      <c r="H8" s="41"/>
      <c r="I8" s="40" t="str">
        <f>データ!$J$6</f>
        <v>水道事業</v>
      </c>
      <c r="J8" s="41"/>
      <c r="K8" s="41"/>
      <c r="L8" s="41"/>
      <c r="M8" s="41"/>
      <c r="N8" s="41"/>
      <c r="O8" s="42"/>
      <c r="P8" s="43" t="str">
        <f>データ!$K$6</f>
        <v>末端給水事業</v>
      </c>
      <c r="Q8" s="43"/>
      <c r="R8" s="43"/>
      <c r="S8" s="43"/>
      <c r="T8" s="43"/>
      <c r="U8" s="43"/>
      <c r="V8" s="43"/>
      <c r="W8" s="43" t="str">
        <f>データ!$L$6</f>
        <v>A1</v>
      </c>
      <c r="X8" s="43"/>
      <c r="Y8" s="43"/>
      <c r="Z8" s="43"/>
      <c r="AA8" s="43"/>
      <c r="AB8" s="43"/>
      <c r="AC8" s="43"/>
      <c r="AD8" s="43" t="str">
        <f>データ!$M$6</f>
        <v>自治体職員</v>
      </c>
      <c r="AE8" s="43"/>
      <c r="AF8" s="43"/>
      <c r="AG8" s="43"/>
      <c r="AH8" s="43"/>
      <c r="AI8" s="43"/>
      <c r="AJ8" s="43"/>
      <c r="AK8" s="2"/>
      <c r="AL8" s="44">
        <f>データ!$R$6</f>
        <v>458192</v>
      </c>
      <c r="AM8" s="44"/>
      <c r="AN8" s="44"/>
      <c r="AO8" s="44"/>
      <c r="AP8" s="44"/>
      <c r="AQ8" s="44"/>
      <c r="AR8" s="44"/>
      <c r="AS8" s="44"/>
      <c r="AT8" s="45">
        <f>データ!$S$6</f>
        <v>517.72</v>
      </c>
      <c r="AU8" s="46"/>
      <c r="AV8" s="46"/>
      <c r="AW8" s="46"/>
      <c r="AX8" s="46"/>
      <c r="AY8" s="46"/>
      <c r="AZ8" s="46"/>
      <c r="BA8" s="46"/>
      <c r="BB8" s="47">
        <f>データ!$T$6</f>
        <v>885.02</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2">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2">
      <c r="A10" s="2"/>
      <c r="B10" s="45" t="str">
        <f>データ!$N$6</f>
        <v>-</v>
      </c>
      <c r="C10" s="46"/>
      <c r="D10" s="46"/>
      <c r="E10" s="46"/>
      <c r="F10" s="46"/>
      <c r="G10" s="46"/>
      <c r="H10" s="46"/>
      <c r="I10" s="45">
        <f>データ!$O$6</f>
        <v>63.79</v>
      </c>
      <c r="J10" s="46"/>
      <c r="K10" s="46"/>
      <c r="L10" s="46"/>
      <c r="M10" s="46"/>
      <c r="N10" s="46"/>
      <c r="O10" s="80"/>
      <c r="P10" s="47">
        <f>データ!$P$6</f>
        <v>95.91</v>
      </c>
      <c r="Q10" s="47"/>
      <c r="R10" s="47"/>
      <c r="S10" s="47"/>
      <c r="T10" s="47"/>
      <c r="U10" s="47"/>
      <c r="V10" s="47"/>
      <c r="W10" s="44">
        <f>データ!$Q$6</f>
        <v>2761</v>
      </c>
      <c r="X10" s="44"/>
      <c r="Y10" s="44"/>
      <c r="Z10" s="44"/>
      <c r="AA10" s="44"/>
      <c r="AB10" s="44"/>
      <c r="AC10" s="44"/>
      <c r="AD10" s="2"/>
      <c r="AE10" s="2"/>
      <c r="AF10" s="2"/>
      <c r="AG10" s="2"/>
      <c r="AH10" s="2"/>
      <c r="AI10" s="2"/>
      <c r="AJ10" s="2"/>
      <c r="AK10" s="2"/>
      <c r="AL10" s="44">
        <f>データ!$U$6</f>
        <v>437582</v>
      </c>
      <c r="AM10" s="44"/>
      <c r="AN10" s="44"/>
      <c r="AO10" s="44"/>
      <c r="AP10" s="44"/>
      <c r="AQ10" s="44"/>
      <c r="AR10" s="44"/>
      <c r="AS10" s="44"/>
      <c r="AT10" s="45">
        <f>データ!$V$6</f>
        <v>283.51</v>
      </c>
      <c r="AU10" s="46"/>
      <c r="AV10" s="46"/>
      <c r="AW10" s="46"/>
      <c r="AX10" s="46"/>
      <c r="AY10" s="46"/>
      <c r="AZ10" s="46"/>
      <c r="BA10" s="46"/>
      <c r="BB10" s="47">
        <f>データ!$W$6</f>
        <v>1543.44</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2">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2">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6" t="s">
        <v>111</v>
      </c>
      <c r="BM16" s="57"/>
      <c r="BN16" s="57"/>
      <c r="BO16" s="57"/>
      <c r="BP16" s="57"/>
      <c r="BQ16" s="57"/>
      <c r="BR16" s="57"/>
      <c r="BS16" s="57"/>
      <c r="BT16" s="57"/>
      <c r="BU16" s="57"/>
      <c r="BV16" s="57"/>
      <c r="BW16" s="57"/>
      <c r="BX16" s="57"/>
      <c r="BY16" s="57"/>
      <c r="BZ16" s="58"/>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6"/>
      <c r="BM17" s="57"/>
      <c r="BN17" s="57"/>
      <c r="BO17" s="57"/>
      <c r="BP17" s="57"/>
      <c r="BQ17" s="57"/>
      <c r="BR17" s="57"/>
      <c r="BS17" s="57"/>
      <c r="BT17" s="57"/>
      <c r="BU17" s="57"/>
      <c r="BV17" s="57"/>
      <c r="BW17" s="57"/>
      <c r="BX17" s="57"/>
      <c r="BY17" s="57"/>
      <c r="BZ17" s="58"/>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6"/>
      <c r="BM18" s="57"/>
      <c r="BN18" s="57"/>
      <c r="BO18" s="57"/>
      <c r="BP18" s="57"/>
      <c r="BQ18" s="57"/>
      <c r="BR18" s="57"/>
      <c r="BS18" s="57"/>
      <c r="BT18" s="57"/>
      <c r="BU18" s="57"/>
      <c r="BV18" s="57"/>
      <c r="BW18" s="57"/>
      <c r="BX18" s="57"/>
      <c r="BY18" s="57"/>
      <c r="BZ18" s="58"/>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6"/>
      <c r="BM19" s="57"/>
      <c r="BN19" s="57"/>
      <c r="BO19" s="57"/>
      <c r="BP19" s="57"/>
      <c r="BQ19" s="57"/>
      <c r="BR19" s="57"/>
      <c r="BS19" s="57"/>
      <c r="BT19" s="57"/>
      <c r="BU19" s="57"/>
      <c r="BV19" s="57"/>
      <c r="BW19" s="57"/>
      <c r="BX19" s="57"/>
      <c r="BY19" s="57"/>
      <c r="BZ19" s="58"/>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6"/>
      <c r="BM20" s="57"/>
      <c r="BN20" s="57"/>
      <c r="BO20" s="57"/>
      <c r="BP20" s="57"/>
      <c r="BQ20" s="57"/>
      <c r="BR20" s="57"/>
      <c r="BS20" s="57"/>
      <c r="BT20" s="57"/>
      <c r="BU20" s="57"/>
      <c r="BV20" s="57"/>
      <c r="BW20" s="57"/>
      <c r="BX20" s="57"/>
      <c r="BY20" s="57"/>
      <c r="BZ20" s="58"/>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6"/>
      <c r="BM21" s="57"/>
      <c r="BN21" s="57"/>
      <c r="BO21" s="57"/>
      <c r="BP21" s="57"/>
      <c r="BQ21" s="57"/>
      <c r="BR21" s="57"/>
      <c r="BS21" s="57"/>
      <c r="BT21" s="57"/>
      <c r="BU21" s="57"/>
      <c r="BV21" s="57"/>
      <c r="BW21" s="57"/>
      <c r="BX21" s="57"/>
      <c r="BY21" s="57"/>
      <c r="BZ21" s="58"/>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6"/>
      <c r="BM22" s="57"/>
      <c r="BN22" s="57"/>
      <c r="BO22" s="57"/>
      <c r="BP22" s="57"/>
      <c r="BQ22" s="57"/>
      <c r="BR22" s="57"/>
      <c r="BS22" s="57"/>
      <c r="BT22" s="57"/>
      <c r="BU22" s="57"/>
      <c r="BV22" s="57"/>
      <c r="BW22" s="57"/>
      <c r="BX22" s="57"/>
      <c r="BY22" s="57"/>
      <c r="BZ22" s="58"/>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6"/>
      <c r="BM23" s="57"/>
      <c r="BN23" s="57"/>
      <c r="BO23" s="57"/>
      <c r="BP23" s="57"/>
      <c r="BQ23" s="57"/>
      <c r="BR23" s="57"/>
      <c r="BS23" s="57"/>
      <c r="BT23" s="57"/>
      <c r="BU23" s="57"/>
      <c r="BV23" s="57"/>
      <c r="BW23" s="57"/>
      <c r="BX23" s="57"/>
      <c r="BY23" s="57"/>
      <c r="BZ23" s="58"/>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6"/>
      <c r="BM24" s="57"/>
      <c r="BN24" s="57"/>
      <c r="BO24" s="57"/>
      <c r="BP24" s="57"/>
      <c r="BQ24" s="57"/>
      <c r="BR24" s="57"/>
      <c r="BS24" s="57"/>
      <c r="BT24" s="57"/>
      <c r="BU24" s="57"/>
      <c r="BV24" s="57"/>
      <c r="BW24" s="57"/>
      <c r="BX24" s="57"/>
      <c r="BY24" s="57"/>
      <c r="BZ24" s="58"/>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6"/>
      <c r="BM25" s="57"/>
      <c r="BN25" s="57"/>
      <c r="BO25" s="57"/>
      <c r="BP25" s="57"/>
      <c r="BQ25" s="57"/>
      <c r="BR25" s="57"/>
      <c r="BS25" s="57"/>
      <c r="BT25" s="57"/>
      <c r="BU25" s="57"/>
      <c r="BV25" s="57"/>
      <c r="BW25" s="57"/>
      <c r="BX25" s="57"/>
      <c r="BY25" s="57"/>
      <c r="BZ25" s="58"/>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6"/>
      <c r="BM26" s="57"/>
      <c r="BN26" s="57"/>
      <c r="BO26" s="57"/>
      <c r="BP26" s="57"/>
      <c r="BQ26" s="57"/>
      <c r="BR26" s="57"/>
      <c r="BS26" s="57"/>
      <c r="BT26" s="57"/>
      <c r="BU26" s="57"/>
      <c r="BV26" s="57"/>
      <c r="BW26" s="57"/>
      <c r="BX26" s="57"/>
      <c r="BY26" s="57"/>
      <c r="BZ26" s="58"/>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6"/>
      <c r="BM27" s="57"/>
      <c r="BN27" s="57"/>
      <c r="BO27" s="57"/>
      <c r="BP27" s="57"/>
      <c r="BQ27" s="57"/>
      <c r="BR27" s="57"/>
      <c r="BS27" s="57"/>
      <c r="BT27" s="57"/>
      <c r="BU27" s="57"/>
      <c r="BV27" s="57"/>
      <c r="BW27" s="57"/>
      <c r="BX27" s="57"/>
      <c r="BY27" s="57"/>
      <c r="BZ27" s="58"/>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6"/>
      <c r="BM28" s="57"/>
      <c r="BN28" s="57"/>
      <c r="BO28" s="57"/>
      <c r="BP28" s="57"/>
      <c r="BQ28" s="57"/>
      <c r="BR28" s="57"/>
      <c r="BS28" s="57"/>
      <c r="BT28" s="57"/>
      <c r="BU28" s="57"/>
      <c r="BV28" s="57"/>
      <c r="BW28" s="57"/>
      <c r="BX28" s="57"/>
      <c r="BY28" s="57"/>
      <c r="BZ28" s="58"/>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6"/>
      <c r="BM29" s="57"/>
      <c r="BN29" s="57"/>
      <c r="BO29" s="57"/>
      <c r="BP29" s="57"/>
      <c r="BQ29" s="57"/>
      <c r="BR29" s="57"/>
      <c r="BS29" s="57"/>
      <c r="BT29" s="57"/>
      <c r="BU29" s="57"/>
      <c r="BV29" s="57"/>
      <c r="BW29" s="57"/>
      <c r="BX29" s="57"/>
      <c r="BY29" s="57"/>
      <c r="BZ29" s="58"/>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6"/>
      <c r="BM30" s="57"/>
      <c r="BN30" s="57"/>
      <c r="BO30" s="57"/>
      <c r="BP30" s="57"/>
      <c r="BQ30" s="57"/>
      <c r="BR30" s="57"/>
      <c r="BS30" s="57"/>
      <c r="BT30" s="57"/>
      <c r="BU30" s="57"/>
      <c r="BV30" s="57"/>
      <c r="BW30" s="57"/>
      <c r="BX30" s="57"/>
      <c r="BY30" s="57"/>
      <c r="BZ30" s="58"/>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6"/>
      <c r="BM31" s="57"/>
      <c r="BN31" s="57"/>
      <c r="BO31" s="57"/>
      <c r="BP31" s="57"/>
      <c r="BQ31" s="57"/>
      <c r="BR31" s="57"/>
      <c r="BS31" s="57"/>
      <c r="BT31" s="57"/>
      <c r="BU31" s="57"/>
      <c r="BV31" s="57"/>
      <c r="BW31" s="57"/>
      <c r="BX31" s="57"/>
      <c r="BY31" s="57"/>
      <c r="BZ31" s="58"/>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6"/>
      <c r="BM32" s="57"/>
      <c r="BN32" s="57"/>
      <c r="BO32" s="57"/>
      <c r="BP32" s="57"/>
      <c r="BQ32" s="57"/>
      <c r="BR32" s="57"/>
      <c r="BS32" s="57"/>
      <c r="BT32" s="57"/>
      <c r="BU32" s="57"/>
      <c r="BV32" s="57"/>
      <c r="BW32" s="57"/>
      <c r="BX32" s="57"/>
      <c r="BY32" s="57"/>
      <c r="BZ32" s="58"/>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6"/>
      <c r="BM33" s="57"/>
      <c r="BN33" s="57"/>
      <c r="BO33" s="57"/>
      <c r="BP33" s="57"/>
      <c r="BQ33" s="57"/>
      <c r="BR33" s="57"/>
      <c r="BS33" s="57"/>
      <c r="BT33" s="57"/>
      <c r="BU33" s="57"/>
      <c r="BV33" s="57"/>
      <c r="BW33" s="57"/>
      <c r="BX33" s="57"/>
      <c r="BY33" s="57"/>
      <c r="BZ33" s="58"/>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6"/>
      <c r="BM34" s="57"/>
      <c r="BN34" s="57"/>
      <c r="BO34" s="57"/>
      <c r="BP34" s="57"/>
      <c r="BQ34" s="57"/>
      <c r="BR34" s="57"/>
      <c r="BS34" s="57"/>
      <c r="BT34" s="57"/>
      <c r="BU34" s="57"/>
      <c r="BV34" s="57"/>
      <c r="BW34" s="57"/>
      <c r="BX34" s="57"/>
      <c r="BY34" s="57"/>
      <c r="BZ34" s="58"/>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6"/>
      <c r="BM35" s="57"/>
      <c r="BN35" s="57"/>
      <c r="BO35" s="57"/>
      <c r="BP35" s="57"/>
      <c r="BQ35" s="57"/>
      <c r="BR35" s="57"/>
      <c r="BS35" s="57"/>
      <c r="BT35" s="57"/>
      <c r="BU35" s="57"/>
      <c r="BV35" s="57"/>
      <c r="BW35" s="57"/>
      <c r="BX35" s="57"/>
      <c r="BY35" s="57"/>
      <c r="BZ35" s="58"/>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6"/>
      <c r="BM36" s="57"/>
      <c r="BN36" s="57"/>
      <c r="BO36" s="57"/>
      <c r="BP36" s="57"/>
      <c r="BQ36" s="57"/>
      <c r="BR36" s="57"/>
      <c r="BS36" s="57"/>
      <c r="BT36" s="57"/>
      <c r="BU36" s="57"/>
      <c r="BV36" s="57"/>
      <c r="BW36" s="57"/>
      <c r="BX36" s="57"/>
      <c r="BY36" s="57"/>
      <c r="BZ36" s="58"/>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6"/>
      <c r="BM37" s="57"/>
      <c r="BN37" s="57"/>
      <c r="BO37" s="57"/>
      <c r="BP37" s="57"/>
      <c r="BQ37" s="57"/>
      <c r="BR37" s="57"/>
      <c r="BS37" s="57"/>
      <c r="BT37" s="57"/>
      <c r="BU37" s="57"/>
      <c r="BV37" s="57"/>
      <c r="BW37" s="57"/>
      <c r="BX37" s="57"/>
      <c r="BY37" s="57"/>
      <c r="BZ37" s="58"/>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6"/>
      <c r="BM38" s="57"/>
      <c r="BN38" s="57"/>
      <c r="BO38" s="57"/>
      <c r="BP38" s="57"/>
      <c r="BQ38" s="57"/>
      <c r="BR38" s="57"/>
      <c r="BS38" s="57"/>
      <c r="BT38" s="57"/>
      <c r="BU38" s="57"/>
      <c r="BV38" s="57"/>
      <c r="BW38" s="57"/>
      <c r="BX38" s="57"/>
      <c r="BY38" s="57"/>
      <c r="BZ38" s="58"/>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6"/>
      <c r="BM39" s="57"/>
      <c r="BN39" s="57"/>
      <c r="BO39" s="57"/>
      <c r="BP39" s="57"/>
      <c r="BQ39" s="57"/>
      <c r="BR39" s="57"/>
      <c r="BS39" s="57"/>
      <c r="BT39" s="57"/>
      <c r="BU39" s="57"/>
      <c r="BV39" s="57"/>
      <c r="BW39" s="57"/>
      <c r="BX39" s="57"/>
      <c r="BY39" s="57"/>
      <c r="BZ39" s="58"/>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6"/>
      <c r="BM40" s="57"/>
      <c r="BN40" s="57"/>
      <c r="BO40" s="57"/>
      <c r="BP40" s="57"/>
      <c r="BQ40" s="57"/>
      <c r="BR40" s="57"/>
      <c r="BS40" s="57"/>
      <c r="BT40" s="57"/>
      <c r="BU40" s="57"/>
      <c r="BV40" s="57"/>
      <c r="BW40" s="57"/>
      <c r="BX40" s="57"/>
      <c r="BY40" s="57"/>
      <c r="BZ40" s="58"/>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6"/>
      <c r="BM41" s="57"/>
      <c r="BN41" s="57"/>
      <c r="BO41" s="57"/>
      <c r="BP41" s="57"/>
      <c r="BQ41" s="57"/>
      <c r="BR41" s="57"/>
      <c r="BS41" s="57"/>
      <c r="BT41" s="57"/>
      <c r="BU41" s="57"/>
      <c r="BV41" s="57"/>
      <c r="BW41" s="57"/>
      <c r="BX41" s="57"/>
      <c r="BY41" s="57"/>
      <c r="BZ41" s="58"/>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6"/>
      <c r="BM42" s="57"/>
      <c r="BN42" s="57"/>
      <c r="BO42" s="57"/>
      <c r="BP42" s="57"/>
      <c r="BQ42" s="57"/>
      <c r="BR42" s="57"/>
      <c r="BS42" s="57"/>
      <c r="BT42" s="57"/>
      <c r="BU42" s="57"/>
      <c r="BV42" s="57"/>
      <c r="BW42" s="57"/>
      <c r="BX42" s="57"/>
      <c r="BY42" s="57"/>
      <c r="BZ42" s="58"/>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6"/>
      <c r="BM43" s="57"/>
      <c r="BN43" s="57"/>
      <c r="BO43" s="57"/>
      <c r="BP43" s="57"/>
      <c r="BQ43" s="57"/>
      <c r="BR43" s="57"/>
      <c r="BS43" s="57"/>
      <c r="BT43" s="57"/>
      <c r="BU43" s="57"/>
      <c r="BV43" s="57"/>
      <c r="BW43" s="57"/>
      <c r="BX43" s="57"/>
      <c r="BY43" s="57"/>
      <c r="BZ43" s="58"/>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6"/>
      <c r="BM44" s="57"/>
      <c r="BN44" s="57"/>
      <c r="BO44" s="57"/>
      <c r="BP44" s="57"/>
      <c r="BQ44" s="57"/>
      <c r="BR44" s="57"/>
      <c r="BS44" s="57"/>
      <c r="BT44" s="57"/>
      <c r="BU44" s="57"/>
      <c r="BV44" s="57"/>
      <c r="BW44" s="57"/>
      <c r="BX44" s="57"/>
      <c r="BY44" s="57"/>
      <c r="BZ44" s="58"/>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109</v>
      </c>
      <c r="BM47" s="57"/>
      <c r="BN47" s="57"/>
      <c r="BO47" s="57"/>
      <c r="BP47" s="57"/>
      <c r="BQ47" s="57"/>
      <c r="BR47" s="57"/>
      <c r="BS47" s="57"/>
      <c r="BT47" s="57"/>
      <c r="BU47" s="57"/>
      <c r="BV47" s="57"/>
      <c r="BW47" s="57"/>
      <c r="BX47" s="57"/>
      <c r="BY47" s="57"/>
      <c r="BZ47" s="58"/>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2">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5" customHeight="1" x14ac:dyDescent="0.2">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110</v>
      </c>
      <c r="BM66" s="57"/>
      <c r="BN66" s="57"/>
      <c r="BO66" s="57"/>
      <c r="BP66" s="57"/>
      <c r="BQ66" s="57"/>
      <c r="BR66" s="57"/>
      <c r="BS66" s="57"/>
      <c r="BT66" s="57"/>
      <c r="BU66" s="57"/>
      <c r="BV66" s="57"/>
      <c r="BW66" s="57"/>
      <c r="BX66" s="57"/>
      <c r="BY66" s="57"/>
      <c r="BZ66" s="58"/>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【108.24】</v>
      </c>
      <c r="F85" s="13" t="str">
        <f>データ!AS6</f>
        <v>【1.50】</v>
      </c>
      <c r="G85" s="13" t="str">
        <f>データ!BD6</f>
        <v>【243.36】</v>
      </c>
      <c r="H85" s="13" t="str">
        <f>データ!BO6</f>
        <v>【265.93】</v>
      </c>
      <c r="I85" s="13" t="str">
        <f>データ!BZ6</f>
        <v>【97.82】</v>
      </c>
      <c r="J85" s="13" t="str">
        <f>データ!CK6</f>
        <v>【177.56】</v>
      </c>
      <c r="K85" s="13" t="str">
        <f>データ!CV6</f>
        <v>【59.81】</v>
      </c>
      <c r="L85" s="13" t="str">
        <f>データ!DG6</f>
        <v>【89.42】</v>
      </c>
      <c r="M85" s="13" t="str">
        <f>データ!DR6</f>
        <v>【52.02】</v>
      </c>
      <c r="N85" s="13" t="str">
        <f>データ!EC6</f>
        <v>【25.37】</v>
      </c>
      <c r="O85" s="13" t="str">
        <f>データ!EN6</f>
        <v>【0.62】</v>
      </c>
    </row>
  </sheetData>
  <sheetProtection algorithmName="SHA-512" hashValue="PfrLM1efjPIZJI9MOsYNgyCTARl0mZAujt5HiXP6m979ByJy3Y7GbqLMO8QsNJyMoJwYlg4YaPuzagBxc0EBvw==" saltValue="UbTTV2CGptCOVeTY8c51XA=="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 x14ac:dyDescent="0.2"/>
  <cols>
    <col min="2" max="144" width="11.9062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2">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2023</v>
      </c>
      <c r="C6" s="20">
        <f t="shared" ref="C6:W6" si="3">C7</f>
        <v>342076</v>
      </c>
      <c r="D6" s="20">
        <f t="shared" si="3"/>
        <v>46</v>
      </c>
      <c r="E6" s="20">
        <f t="shared" si="3"/>
        <v>1</v>
      </c>
      <c r="F6" s="20">
        <f t="shared" si="3"/>
        <v>0</v>
      </c>
      <c r="G6" s="20">
        <f t="shared" si="3"/>
        <v>1</v>
      </c>
      <c r="H6" s="20" t="str">
        <f t="shared" si="3"/>
        <v>広島県　福山市</v>
      </c>
      <c r="I6" s="20" t="str">
        <f t="shared" si="3"/>
        <v>法適用</v>
      </c>
      <c r="J6" s="20" t="str">
        <f t="shared" si="3"/>
        <v>水道事業</v>
      </c>
      <c r="K6" s="20" t="str">
        <f t="shared" si="3"/>
        <v>末端給水事業</v>
      </c>
      <c r="L6" s="20" t="str">
        <f t="shared" si="3"/>
        <v>A1</v>
      </c>
      <c r="M6" s="20" t="str">
        <f t="shared" si="3"/>
        <v>自治体職員</v>
      </c>
      <c r="N6" s="21" t="str">
        <f t="shared" si="3"/>
        <v>-</v>
      </c>
      <c r="O6" s="21">
        <f t="shared" si="3"/>
        <v>63.79</v>
      </c>
      <c r="P6" s="21">
        <f t="shared" si="3"/>
        <v>95.91</v>
      </c>
      <c r="Q6" s="21">
        <f t="shared" si="3"/>
        <v>2761</v>
      </c>
      <c r="R6" s="21">
        <f t="shared" si="3"/>
        <v>458192</v>
      </c>
      <c r="S6" s="21">
        <f t="shared" si="3"/>
        <v>517.72</v>
      </c>
      <c r="T6" s="21">
        <f t="shared" si="3"/>
        <v>885.02</v>
      </c>
      <c r="U6" s="21">
        <f t="shared" si="3"/>
        <v>437582</v>
      </c>
      <c r="V6" s="21">
        <f t="shared" si="3"/>
        <v>283.51</v>
      </c>
      <c r="W6" s="21">
        <f t="shared" si="3"/>
        <v>1543.44</v>
      </c>
      <c r="X6" s="22">
        <f>IF(X7="",NA(),X7)</f>
        <v>126.19</v>
      </c>
      <c r="Y6" s="22">
        <f t="shared" ref="Y6:AG6" si="4">IF(Y7="",NA(),Y7)</f>
        <v>125.16</v>
      </c>
      <c r="Z6" s="22">
        <f t="shared" si="4"/>
        <v>123.94</v>
      </c>
      <c r="AA6" s="22">
        <f t="shared" si="4"/>
        <v>117.37</v>
      </c>
      <c r="AB6" s="22">
        <f t="shared" si="4"/>
        <v>118.78</v>
      </c>
      <c r="AC6" s="22">
        <f t="shared" si="4"/>
        <v>113.57</v>
      </c>
      <c r="AD6" s="22">
        <f t="shared" si="4"/>
        <v>112.59</v>
      </c>
      <c r="AE6" s="22">
        <f t="shared" si="4"/>
        <v>113.87</v>
      </c>
      <c r="AF6" s="22">
        <f t="shared" si="4"/>
        <v>109.87</v>
      </c>
      <c r="AG6" s="22">
        <f t="shared" si="4"/>
        <v>109.81</v>
      </c>
      <c r="AH6" s="21" t="str">
        <f>IF(AH7="","",IF(AH7="-","【-】","【"&amp;SUBSTITUTE(TEXT(AH7,"#,##0.00"),"-","△")&amp;"】"))</f>
        <v>【108.24】</v>
      </c>
      <c r="AI6" s="21">
        <f>IF(AI7="",NA(),AI7)</f>
        <v>0</v>
      </c>
      <c r="AJ6" s="21">
        <f t="shared" ref="AJ6:AR6" si="5">IF(AJ7="",NA(),AJ7)</f>
        <v>0</v>
      </c>
      <c r="AK6" s="21">
        <f t="shared" si="5"/>
        <v>0</v>
      </c>
      <c r="AL6" s="21">
        <f t="shared" si="5"/>
        <v>0</v>
      </c>
      <c r="AM6" s="21">
        <f t="shared" si="5"/>
        <v>0</v>
      </c>
      <c r="AN6" s="21">
        <f t="shared" si="5"/>
        <v>0</v>
      </c>
      <c r="AO6" s="21">
        <f t="shared" si="5"/>
        <v>0</v>
      </c>
      <c r="AP6" s="21">
        <f t="shared" si="5"/>
        <v>0</v>
      </c>
      <c r="AQ6" s="21">
        <f t="shared" si="5"/>
        <v>0</v>
      </c>
      <c r="AR6" s="21">
        <f t="shared" si="5"/>
        <v>0</v>
      </c>
      <c r="AS6" s="21" t="str">
        <f>IF(AS7="","",IF(AS7="-","【-】","【"&amp;SUBSTITUTE(TEXT(AS7,"#,##0.00"),"-","△")&amp;"】"))</f>
        <v>【1.50】</v>
      </c>
      <c r="AT6" s="22">
        <f>IF(AT7="",NA(),AT7)</f>
        <v>132.18</v>
      </c>
      <c r="AU6" s="22">
        <f t="shared" ref="AU6:BC6" si="6">IF(AU7="",NA(),AU7)</f>
        <v>132.75</v>
      </c>
      <c r="AV6" s="22">
        <f t="shared" si="6"/>
        <v>145.57</v>
      </c>
      <c r="AW6" s="22">
        <f t="shared" si="6"/>
        <v>147.63</v>
      </c>
      <c r="AX6" s="22">
        <f t="shared" si="6"/>
        <v>156.91</v>
      </c>
      <c r="AY6" s="22">
        <f t="shared" si="6"/>
        <v>250.03</v>
      </c>
      <c r="AZ6" s="22">
        <f t="shared" si="6"/>
        <v>239.45</v>
      </c>
      <c r="BA6" s="22">
        <f t="shared" si="6"/>
        <v>246.01</v>
      </c>
      <c r="BB6" s="22">
        <f t="shared" si="6"/>
        <v>228.89</v>
      </c>
      <c r="BC6" s="22">
        <f t="shared" si="6"/>
        <v>232.66</v>
      </c>
      <c r="BD6" s="21" t="str">
        <f>IF(BD7="","",IF(BD7="-","【-】","【"&amp;SUBSTITUTE(TEXT(BD7,"#,##0.00"),"-","△")&amp;"】"))</f>
        <v>【243.36】</v>
      </c>
      <c r="BE6" s="22">
        <f>IF(BE7="",NA(),BE7)</f>
        <v>481.75</v>
      </c>
      <c r="BF6" s="22">
        <f t="shared" ref="BF6:BN6" si="7">IF(BF7="",NA(),BF7)</f>
        <v>463.87</v>
      </c>
      <c r="BG6" s="22">
        <f t="shared" si="7"/>
        <v>455.26</v>
      </c>
      <c r="BH6" s="22">
        <f t="shared" si="7"/>
        <v>446.73</v>
      </c>
      <c r="BI6" s="22">
        <f t="shared" si="7"/>
        <v>440.44</v>
      </c>
      <c r="BJ6" s="22">
        <f t="shared" si="7"/>
        <v>254.19</v>
      </c>
      <c r="BK6" s="22">
        <f t="shared" si="7"/>
        <v>259.56</v>
      </c>
      <c r="BL6" s="22">
        <f t="shared" si="7"/>
        <v>248.92</v>
      </c>
      <c r="BM6" s="22">
        <f t="shared" si="7"/>
        <v>251.26</v>
      </c>
      <c r="BN6" s="22">
        <f t="shared" si="7"/>
        <v>255.84</v>
      </c>
      <c r="BO6" s="21" t="str">
        <f>IF(BO7="","",IF(BO7="-","【-】","【"&amp;SUBSTITUTE(TEXT(BO7,"#,##0.00"),"-","△")&amp;"】"))</f>
        <v>【265.93】</v>
      </c>
      <c r="BP6" s="22">
        <f>IF(BP7="",NA(),BP7)</f>
        <v>121.23</v>
      </c>
      <c r="BQ6" s="22">
        <f t="shared" ref="BQ6:BY6" si="8">IF(BQ7="",NA(),BQ7)</f>
        <v>120.4</v>
      </c>
      <c r="BR6" s="22">
        <f t="shared" si="8"/>
        <v>119.07</v>
      </c>
      <c r="BS6" s="22">
        <f t="shared" si="8"/>
        <v>110.03</v>
      </c>
      <c r="BT6" s="22">
        <f t="shared" si="8"/>
        <v>112.35</v>
      </c>
      <c r="BU6" s="22">
        <f t="shared" si="8"/>
        <v>107.42</v>
      </c>
      <c r="BV6" s="22">
        <f t="shared" si="8"/>
        <v>105.07</v>
      </c>
      <c r="BW6" s="22">
        <f t="shared" si="8"/>
        <v>107.54</v>
      </c>
      <c r="BX6" s="22">
        <f t="shared" si="8"/>
        <v>101.93</v>
      </c>
      <c r="BY6" s="22">
        <f t="shared" si="8"/>
        <v>102.36</v>
      </c>
      <c r="BZ6" s="21" t="str">
        <f>IF(BZ7="","",IF(BZ7="-","【-】","【"&amp;SUBSTITUTE(TEXT(BZ7,"#,##0.00"),"-","△")&amp;"】"))</f>
        <v>【97.82】</v>
      </c>
      <c r="CA6" s="22">
        <f>IF(CA7="",NA(),CA7)</f>
        <v>130.72</v>
      </c>
      <c r="CB6" s="22">
        <f t="shared" ref="CB6:CJ6" si="9">IF(CB7="",NA(),CB7)</f>
        <v>130.59</v>
      </c>
      <c r="CC6" s="22">
        <f t="shared" si="9"/>
        <v>131.49</v>
      </c>
      <c r="CD6" s="22">
        <f t="shared" si="9"/>
        <v>142.49</v>
      </c>
      <c r="CE6" s="22">
        <f t="shared" si="9"/>
        <v>139.9</v>
      </c>
      <c r="CF6" s="22">
        <f t="shared" si="9"/>
        <v>157.19</v>
      </c>
      <c r="CG6" s="22">
        <f t="shared" si="9"/>
        <v>153.71</v>
      </c>
      <c r="CH6" s="22">
        <f t="shared" si="9"/>
        <v>155.9</v>
      </c>
      <c r="CI6" s="22">
        <f t="shared" si="9"/>
        <v>162.47</v>
      </c>
      <c r="CJ6" s="22">
        <f t="shared" si="9"/>
        <v>165.52</v>
      </c>
      <c r="CK6" s="21" t="str">
        <f>IF(CK7="","",IF(CK7="-","【-】","【"&amp;SUBSTITUTE(TEXT(CK7,"#,##0.00"),"-","△")&amp;"】"))</f>
        <v>【177.56】</v>
      </c>
      <c r="CL6" s="22">
        <f>IF(CL7="",NA(),CL7)</f>
        <v>66.19</v>
      </c>
      <c r="CM6" s="22">
        <f t="shared" ref="CM6:CU6" si="10">IF(CM7="",NA(),CM7)</f>
        <v>67.11</v>
      </c>
      <c r="CN6" s="22">
        <f t="shared" si="10"/>
        <v>65.59</v>
      </c>
      <c r="CO6" s="22">
        <f t="shared" si="10"/>
        <v>65.59</v>
      </c>
      <c r="CP6" s="22">
        <f t="shared" si="10"/>
        <v>65.349999999999994</v>
      </c>
      <c r="CQ6" s="22">
        <f t="shared" si="10"/>
        <v>63.16</v>
      </c>
      <c r="CR6" s="22">
        <f t="shared" si="10"/>
        <v>64.41</v>
      </c>
      <c r="CS6" s="22">
        <f t="shared" si="10"/>
        <v>64.11</v>
      </c>
      <c r="CT6" s="22">
        <f t="shared" si="10"/>
        <v>63.81</v>
      </c>
      <c r="CU6" s="22">
        <f t="shared" si="10"/>
        <v>63.58</v>
      </c>
      <c r="CV6" s="21" t="str">
        <f>IF(CV7="","",IF(CV7="-","【-】","【"&amp;SUBSTITUTE(TEXT(CV7,"#,##0.00"),"-","△")&amp;"】"))</f>
        <v>【59.81】</v>
      </c>
      <c r="CW6" s="22">
        <f>IF(CW7="",NA(),CW7)</f>
        <v>94.7</v>
      </c>
      <c r="CX6" s="22">
        <f t="shared" ref="CX6:DF6" si="11">IF(CX7="",NA(),CX7)</f>
        <v>95.13</v>
      </c>
      <c r="CY6" s="22">
        <f t="shared" si="11"/>
        <v>95.8</v>
      </c>
      <c r="CZ6" s="22">
        <f t="shared" si="11"/>
        <v>94.94</v>
      </c>
      <c r="DA6" s="22">
        <f t="shared" si="11"/>
        <v>94.35</v>
      </c>
      <c r="DB6" s="22">
        <f t="shared" si="11"/>
        <v>91.48</v>
      </c>
      <c r="DC6" s="22">
        <f t="shared" si="11"/>
        <v>91.64</v>
      </c>
      <c r="DD6" s="22">
        <f t="shared" si="11"/>
        <v>92.09</v>
      </c>
      <c r="DE6" s="22">
        <f t="shared" si="11"/>
        <v>91.76</v>
      </c>
      <c r="DF6" s="22">
        <f t="shared" si="11"/>
        <v>91.22</v>
      </c>
      <c r="DG6" s="21" t="str">
        <f>IF(DG7="","",IF(DG7="-","【-】","【"&amp;SUBSTITUTE(TEXT(DG7,"#,##0.00"),"-","△")&amp;"】"))</f>
        <v>【89.42】</v>
      </c>
      <c r="DH6" s="22">
        <f>IF(DH7="",NA(),DH7)</f>
        <v>47.26</v>
      </c>
      <c r="DI6" s="22">
        <f t="shared" ref="DI6:DQ6" si="12">IF(DI7="",NA(),DI7)</f>
        <v>48</v>
      </c>
      <c r="DJ6" s="22">
        <f t="shared" si="12"/>
        <v>48.28</v>
      </c>
      <c r="DK6" s="22">
        <f t="shared" si="12"/>
        <v>48.84</v>
      </c>
      <c r="DL6" s="22">
        <f t="shared" si="12"/>
        <v>49.06</v>
      </c>
      <c r="DM6" s="22">
        <f t="shared" si="12"/>
        <v>51.13</v>
      </c>
      <c r="DN6" s="22">
        <f t="shared" si="12"/>
        <v>51.62</v>
      </c>
      <c r="DO6" s="22">
        <f t="shared" si="12"/>
        <v>52.16</v>
      </c>
      <c r="DP6" s="22">
        <f t="shared" si="12"/>
        <v>52.59</v>
      </c>
      <c r="DQ6" s="22">
        <f t="shared" si="12"/>
        <v>52.74</v>
      </c>
      <c r="DR6" s="21" t="str">
        <f>IF(DR7="","",IF(DR7="-","【-】","【"&amp;SUBSTITUTE(TEXT(DR7,"#,##0.00"),"-","△")&amp;"】"))</f>
        <v>【52.02】</v>
      </c>
      <c r="DS6" s="22">
        <f>IF(DS7="",NA(),DS7)</f>
        <v>30.51</v>
      </c>
      <c r="DT6" s="22">
        <f t="shared" ref="DT6:EB6" si="13">IF(DT7="",NA(),DT7)</f>
        <v>30.79</v>
      </c>
      <c r="DU6" s="22">
        <f t="shared" si="13"/>
        <v>31.18</v>
      </c>
      <c r="DV6" s="22">
        <f t="shared" si="13"/>
        <v>30.95</v>
      </c>
      <c r="DW6" s="22">
        <f t="shared" si="13"/>
        <v>31.09</v>
      </c>
      <c r="DX6" s="22">
        <f t="shared" si="13"/>
        <v>22.41</v>
      </c>
      <c r="DY6" s="22">
        <f t="shared" si="13"/>
        <v>23.68</v>
      </c>
      <c r="DZ6" s="22">
        <f t="shared" si="13"/>
        <v>25.76</v>
      </c>
      <c r="EA6" s="22">
        <f t="shared" si="13"/>
        <v>27.51</v>
      </c>
      <c r="EB6" s="22">
        <f t="shared" si="13"/>
        <v>28.57</v>
      </c>
      <c r="EC6" s="21" t="str">
        <f>IF(EC7="","",IF(EC7="-","【-】","【"&amp;SUBSTITUTE(TEXT(EC7,"#,##0.00"),"-","△")&amp;"】"))</f>
        <v>【25.37】</v>
      </c>
      <c r="ED6" s="22">
        <f>IF(ED7="",NA(),ED7)</f>
        <v>1.1200000000000001</v>
      </c>
      <c r="EE6" s="22">
        <f t="shared" ref="EE6:EM6" si="14">IF(EE7="",NA(),EE7)</f>
        <v>1.1599999999999999</v>
      </c>
      <c r="EF6" s="22">
        <f t="shared" si="14"/>
        <v>1.1000000000000001</v>
      </c>
      <c r="EG6" s="22">
        <f t="shared" si="14"/>
        <v>1.45</v>
      </c>
      <c r="EH6" s="22">
        <f t="shared" si="14"/>
        <v>1.31</v>
      </c>
      <c r="EI6" s="22">
        <f t="shared" si="14"/>
        <v>0.73</v>
      </c>
      <c r="EJ6" s="22">
        <f t="shared" si="14"/>
        <v>0.79</v>
      </c>
      <c r="EK6" s="22">
        <f t="shared" si="14"/>
        <v>0.75</v>
      </c>
      <c r="EL6" s="22">
        <f t="shared" si="14"/>
        <v>0.78</v>
      </c>
      <c r="EM6" s="22">
        <f t="shared" si="14"/>
        <v>0.73</v>
      </c>
      <c r="EN6" s="21" t="str">
        <f>IF(EN7="","",IF(EN7="-","【-】","【"&amp;SUBSTITUTE(TEXT(EN7,"#,##0.00"),"-","△")&amp;"】"))</f>
        <v>【0.62】</v>
      </c>
    </row>
    <row r="7" spans="1:144" s="23" customFormat="1" x14ac:dyDescent="0.2">
      <c r="A7" s="15"/>
      <c r="B7" s="24">
        <v>2023</v>
      </c>
      <c r="C7" s="24">
        <v>342076</v>
      </c>
      <c r="D7" s="24">
        <v>46</v>
      </c>
      <c r="E7" s="24">
        <v>1</v>
      </c>
      <c r="F7" s="24">
        <v>0</v>
      </c>
      <c r="G7" s="24">
        <v>1</v>
      </c>
      <c r="H7" s="24" t="s">
        <v>93</v>
      </c>
      <c r="I7" s="24" t="s">
        <v>94</v>
      </c>
      <c r="J7" s="24" t="s">
        <v>95</v>
      </c>
      <c r="K7" s="24" t="s">
        <v>96</v>
      </c>
      <c r="L7" s="24" t="s">
        <v>97</v>
      </c>
      <c r="M7" s="24" t="s">
        <v>98</v>
      </c>
      <c r="N7" s="25" t="s">
        <v>99</v>
      </c>
      <c r="O7" s="25">
        <v>63.79</v>
      </c>
      <c r="P7" s="25">
        <v>95.91</v>
      </c>
      <c r="Q7" s="25">
        <v>2761</v>
      </c>
      <c r="R7" s="25">
        <v>458192</v>
      </c>
      <c r="S7" s="25">
        <v>517.72</v>
      </c>
      <c r="T7" s="25">
        <v>885.02</v>
      </c>
      <c r="U7" s="25">
        <v>437582</v>
      </c>
      <c r="V7" s="25">
        <v>283.51</v>
      </c>
      <c r="W7" s="25">
        <v>1543.44</v>
      </c>
      <c r="X7" s="25">
        <v>126.19</v>
      </c>
      <c r="Y7" s="25">
        <v>125.16</v>
      </c>
      <c r="Z7" s="25">
        <v>123.94</v>
      </c>
      <c r="AA7" s="25">
        <v>117.37</v>
      </c>
      <c r="AB7" s="25">
        <v>118.78</v>
      </c>
      <c r="AC7" s="25">
        <v>113.57</v>
      </c>
      <c r="AD7" s="25">
        <v>112.59</v>
      </c>
      <c r="AE7" s="25">
        <v>113.87</v>
      </c>
      <c r="AF7" s="25">
        <v>109.87</v>
      </c>
      <c r="AG7" s="25">
        <v>109.81</v>
      </c>
      <c r="AH7" s="25">
        <v>108.24</v>
      </c>
      <c r="AI7" s="25">
        <v>0</v>
      </c>
      <c r="AJ7" s="25">
        <v>0</v>
      </c>
      <c r="AK7" s="25">
        <v>0</v>
      </c>
      <c r="AL7" s="25">
        <v>0</v>
      </c>
      <c r="AM7" s="25">
        <v>0</v>
      </c>
      <c r="AN7" s="25">
        <v>0</v>
      </c>
      <c r="AO7" s="25">
        <v>0</v>
      </c>
      <c r="AP7" s="25">
        <v>0</v>
      </c>
      <c r="AQ7" s="25">
        <v>0</v>
      </c>
      <c r="AR7" s="25">
        <v>0</v>
      </c>
      <c r="AS7" s="25">
        <v>1.5</v>
      </c>
      <c r="AT7" s="25">
        <v>132.18</v>
      </c>
      <c r="AU7" s="25">
        <v>132.75</v>
      </c>
      <c r="AV7" s="25">
        <v>145.57</v>
      </c>
      <c r="AW7" s="25">
        <v>147.63</v>
      </c>
      <c r="AX7" s="25">
        <v>156.91</v>
      </c>
      <c r="AY7" s="25">
        <v>250.03</v>
      </c>
      <c r="AZ7" s="25">
        <v>239.45</v>
      </c>
      <c r="BA7" s="25">
        <v>246.01</v>
      </c>
      <c r="BB7" s="25">
        <v>228.89</v>
      </c>
      <c r="BC7" s="25">
        <v>232.66</v>
      </c>
      <c r="BD7" s="25">
        <v>243.36</v>
      </c>
      <c r="BE7" s="25">
        <v>481.75</v>
      </c>
      <c r="BF7" s="25">
        <v>463.87</v>
      </c>
      <c r="BG7" s="25">
        <v>455.26</v>
      </c>
      <c r="BH7" s="25">
        <v>446.73</v>
      </c>
      <c r="BI7" s="25">
        <v>440.44</v>
      </c>
      <c r="BJ7" s="25">
        <v>254.19</v>
      </c>
      <c r="BK7" s="25">
        <v>259.56</v>
      </c>
      <c r="BL7" s="25">
        <v>248.92</v>
      </c>
      <c r="BM7" s="25">
        <v>251.26</v>
      </c>
      <c r="BN7" s="25">
        <v>255.84</v>
      </c>
      <c r="BO7" s="25">
        <v>265.93</v>
      </c>
      <c r="BP7" s="25">
        <v>121.23</v>
      </c>
      <c r="BQ7" s="25">
        <v>120.4</v>
      </c>
      <c r="BR7" s="25">
        <v>119.07</v>
      </c>
      <c r="BS7" s="25">
        <v>110.03</v>
      </c>
      <c r="BT7" s="25">
        <v>112.35</v>
      </c>
      <c r="BU7" s="25">
        <v>107.42</v>
      </c>
      <c r="BV7" s="25">
        <v>105.07</v>
      </c>
      <c r="BW7" s="25">
        <v>107.54</v>
      </c>
      <c r="BX7" s="25">
        <v>101.93</v>
      </c>
      <c r="BY7" s="25">
        <v>102.36</v>
      </c>
      <c r="BZ7" s="25">
        <v>97.82</v>
      </c>
      <c r="CA7" s="25">
        <v>130.72</v>
      </c>
      <c r="CB7" s="25">
        <v>130.59</v>
      </c>
      <c r="CC7" s="25">
        <v>131.49</v>
      </c>
      <c r="CD7" s="25">
        <v>142.49</v>
      </c>
      <c r="CE7" s="25">
        <v>139.9</v>
      </c>
      <c r="CF7" s="25">
        <v>157.19</v>
      </c>
      <c r="CG7" s="25">
        <v>153.71</v>
      </c>
      <c r="CH7" s="25">
        <v>155.9</v>
      </c>
      <c r="CI7" s="25">
        <v>162.47</v>
      </c>
      <c r="CJ7" s="25">
        <v>165.52</v>
      </c>
      <c r="CK7" s="25">
        <v>177.56</v>
      </c>
      <c r="CL7" s="25">
        <v>66.19</v>
      </c>
      <c r="CM7" s="25">
        <v>67.11</v>
      </c>
      <c r="CN7" s="25">
        <v>65.59</v>
      </c>
      <c r="CO7" s="25">
        <v>65.59</v>
      </c>
      <c r="CP7" s="25">
        <v>65.349999999999994</v>
      </c>
      <c r="CQ7" s="25">
        <v>63.16</v>
      </c>
      <c r="CR7" s="25">
        <v>64.41</v>
      </c>
      <c r="CS7" s="25">
        <v>64.11</v>
      </c>
      <c r="CT7" s="25">
        <v>63.81</v>
      </c>
      <c r="CU7" s="25">
        <v>63.58</v>
      </c>
      <c r="CV7" s="25">
        <v>59.81</v>
      </c>
      <c r="CW7" s="25">
        <v>94.7</v>
      </c>
      <c r="CX7" s="25">
        <v>95.13</v>
      </c>
      <c r="CY7" s="25">
        <v>95.8</v>
      </c>
      <c r="CZ7" s="25">
        <v>94.94</v>
      </c>
      <c r="DA7" s="25">
        <v>94.35</v>
      </c>
      <c r="DB7" s="25">
        <v>91.48</v>
      </c>
      <c r="DC7" s="25">
        <v>91.64</v>
      </c>
      <c r="DD7" s="25">
        <v>92.09</v>
      </c>
      <c r="DE7" s="25">
        <v>91.76</v>
      </c>
      <c r="DF7" s="25">
        <v>91.22</v>
      </c>
      <c r="DG7" s="25">
        <v>89.42</v>
      </c>
      <c r="DH7" s="25">
        <v>47.26</v>
      </c>
      <c r="DI7" s="25">
        <v>48</v>
      </c>
      <c r="DJ7" s="25">
        <v>48.28</v>
      </c>
      <c r="DK7" s="25">
        <v>48.84</v>
      </c>
      <c r="DL7" s="25">
        <v>49.06</v>
      </c>
      <c r="DM7" s="25">
        <v>51.13</v>
      </c>
      <c r="DN7" s="25">
        <v>51.62</v>
      </c>
      <c r="DO7" s="25">
        <v>52.16</v>
      </c>
      <c r="DP7" s="25">
        <v>52.59</v>
      </c>
      <c r="DQ7" s="25">
        <v>52.74</v>
      </c>
      <c r="DR7" s="25">
        <v>52.02</v>
      </c>
      <c r="DS7" s="25">
        <v>30.51</v>
      </c>
      <c r="DT7" s="25">
        <v>30.79</v>
      </c>
      <c r="DU7" s="25">
        <v>31.18</v>
      </c>
      <c r="DV7" s="25">
        <v>30.95</v>
      </c>
      <c r="DW7" s="25">
        <v>31.09</v>
      </c>
      <c r="DX7" s="25">
        <v>22.41</v>
      </c>
      <c r="DY7" s="25">
        <v>23.68</v>
      </c>
      <c r="DZ7" s="25">
        <v>25.76</v>
      </c>
      <c r="EA7" s="25">
        <v>27.51</v>
      </c>
      <c r="EB7" s="25">
        <v>28.57</v>
      </c>
      <c r="EC7" s="25">
        <v>25.37</v>
      </c>
      <c r="ED7" s="25">
        <v>1.1200000000000001</v>
      </c>
      <c r="EE7" s="25">
        <v>1.1599999999999999</v>
      </c>
      <c r="EF7" s="25">
        <v>1.1000000000000001</v>
      </c>
      <c r="EG7" s="25">
        <v>1.45</v>
      </c>
      <c r="EH7" s="25">
        <v>1.31</v>
      </c>
      <c r="EI7" s="25">
        <v>0.73</v>
      </c>
      <c r="EJ7" s="25">
        <v>0.79</v>
      </c>
      <c r="EK7" s="25">
        <v>0.75</v>
      </c>
      <c r="EL7" s="25">
        <v>0.78</v>
      </c>
      <c r="EM7" s="25">
        <v>0.73</v>
      </c>
      <c r="EN7" s="25">
        <v>0.62</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36892</v>
      </c>
      <c r="C10" s="29">
        <f t="shared" ref="C10:F10" si="15">DATEVALUE($B7-C11&amp;"/1/"&amp;C12)</f>
        <v>37257</v>
      </c>
      <c r="D10" s="29">
        <f t="shared" si="15"/>
        <v>37622</v>
      </c>
      <c r="E10" s="29">
        <f t="shared" si="15"/>
        <v>37987</v>
      </c>
      <c r="F10" s="29">
        <f t="shared" si="15"/>
        <v>38353</v>
      </c>
    </row>
    <row r="11" spans="1:144" x14ac:dyDescent="0.2">
      <c r="B11">
        <v>22</v>
      </c>
      <c r="C11">
        <v>21</v>
      </c>
      <c r="D11">
        <v>20</v>
      </c>
      <c r="E11">
        <v>19</v>
      </c>
      <c r="F11">
        <v>18</v>
      </c>
      <c r="G11" t="s">
        <v>105</v>
      </c>
    </row>
    <row r="12" spans="1:144" x14ac:dyDescent="0.2">
      <c r="B12">
        <v>1</v>
      </c>
      <c r="C12">
        <v>1</v>
      </c>
      <c r="D12">
        <v>1</v>
      </c>
      <c r="E12">
        <v>1</v>
      </c>
      <c r="F12">
        <v>1</v>
      </c>
      <c r="G12" t="s">
        <v>106</v>
      </c>
    </row>
    <row r="13" spans="1:144" x14ac:dyDescent="0.2">
      <c r="B13" t="s">
        <v>107</v>
      </c>
      <c r="C13" t="s">
        <v>107</v>
      </c>
      <c r="D13" t="s">
        <v>107</v>
      </c>
      <c r="E13" t="s">
        <v>107</v>
      </c>
      <c r="F13" t="s">
        <v>107</v>
      </c>
      <c r="G13" t="s">
        <v>108</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渡辺　寛史</cp:lastModifiedBy>
  <dcterms:created xsi:type="dcterms:W3CDTF">2025-01-24T06:53:36Z</dcterms:created>
  <dcterms:modified xsi:type="dcterms:W3CDTF">2025-01-31T05:31:21Z</dcterms:modified>
  <cp:category/>
</cp:coreProperties>
</file>