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経営企画担当\03 水道等統計及び事業年報に関すること\05_経営比較分析表\2023（R5）年度\03 回答\"/>
    </mc:Choice>
  </mc:AlternateContent>
  <xr:revisionPtr revIDLastSave="0" documentId="13_ncr:1_{34319710-BBB8-4330-B9A6-48C10D7F2F74}" xr6:coauthVersionLast="47" xr6:coauthVersionMax="47" xr10:uidLastSave="{00000000-0000-0000-0000-000000000000}"/>
  <workbookProtection workbookAlgorithmName="SHA-512" workbookHashValue="0UW2+AwPpu/szuddnOtYi0wsOOBTRkImTetCjtsv1DbEO7g0dK+aXD/1dGELY+SMc17U6E3Eq1tA4FluMeebmw==" workbookSaltValue="5yY2wQbUKLFv0VkniMLx/g==" workbookSpinCount="100000" lockStructure="1"/>
  <bookViews>
    <workbookView xWindow="-120" yWindow="-163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C10" i="5" l="1"/>
  <c r="DR10" i="5"/>
  <c r="DG10" i="5"/>
  <c r="CK10" i="5"/>
  <c r="BZ10" i="5"/>
  <c r="BO10" i="5"/>
  <c r="AS10" i="5"/>
  <c r="AH10" i="5"/>
  <c r="W10" i="5"/>
  <c r="F10" i="5"/>
  <c r="DI10" i="5" s="1"/>
  <c r="E10" i="5"/>
  <c r="DS10" i="5" s="1"/>
  <c r="D10" i="5"/>
  <c r="CV10" i="5" s="1"/>
  <c r="C10" i="5"/>
  <c r="CU10" i="5" s="1"/>
  <c r="B10" i="5"/>
  <c r="DE10" i="5" s="1"/>
  <c r="DZ9" i="5"/>
  <c r="DO9" i="5"/>
  <c r="DD9" i="5"/>
  <c r="CS9" i="5"/>
  <c r="CH9" i="5"/>
  <c r="BW9" i="5"/>
  <c r="BL9" i="5"/>
  <c r="BA9" i="5"/>
  <c r="AP9" i="5"/>
  <c r="AE9" i="5"/>
  <c r="T9" i="5"/>
  <c r="EJ6" i="5"/>
  <c r="JM90" i="4" s="1"/>
  <c r="EI6" i="5"/>
  <c r="EH6" i="5"/>
  <c r="ED12" i="5" s="1"/>
  <c r="EG6" i="5"/>
  <c r="EC12" i="5" s="1"/>
  <c r="EF6" i="5"/>
  <c r="EE6" i="5"/>
  <c r="ED6" i="5"/>
  <c r="EE11" i="5" s="1"/>
  <c r="EC6" i="5"/>
  <c r="ED11" i="5" s="1"/>
  <c r="EB6" i="5"/>
  <c r="EC11" i="5" s="1"/>
  <c r="EA6" i="5"/>
  <c r="EB11" i="5" s="1"/>
  <c r="DZ6" i="5"/>
  <c r="EA11" i="5" s="1"/>
  <c r="DY6" i="5"/>
  <c r="DX6" i="5"/>
  <c r="DT12" i="5" s="1"/>
  <c r="DW6" i="5"/>
  <c r="DS12" i="5" s="1"/>
  <c r="DV6" i="5"/>
  <c r="DR12" i="5" s="1"/>
  <c r="DU6" i="5"/>
  <c r="DQ12" i="5" s="1"/>
  <c r="DT6" i="5"/>
  <c r="DP12" i="5" s="1"/>
  <c r="DS6" i="5"/>
  <c r="DR6" i="5"/>
  <c r="DS11" i="5" s="1"/>
  <c r="DQ6" i="5"/>
  <c r="DR11" i="5" s="1"/>
  <c r="DP6" i="5"/>
  <c r="DO6" i="5"/>
  <c r="DN6" i="5"/>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CI6" i="5"/>
  <c r="CJ11" i="5" s="1"/>
  <c r="CH6" i="5"/>
  <c r="CI11" i="5" s="1"/>
  <c r="CG6" i="5"/>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O6" i="5"/>
  <c r="BP11" i="5" s="1"/>
  <c r="BN6" i="5"/>
  <c r="BO11" i="5" s="1"/>
  <c r="BM6" i="5"/>
  <c r="BN11" i="5" s="1"/>
  <c r="BL6" i="5"/>
  <c r="BM11" i="5" s="1"/>
  <c r="BK6" i="5"/>
  <c r="CF90" i="4" s="1"/>
  <c r="BJ6" i="5"/>
  <c r="BF12" i="5" s="1"/>
  <c r="BI6" i="5"/>
  <c r="BE12" i="5" s="1"/>
  <c r="BH6" i="5"/>
  <c r="BG6" i="5"/>
  <c r="BC12" i="5" s="1"/>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HK90" i="4"/>
  <c r="EH90" i="4"/>
  <c r="DG90" i="4"/>
  <c r="AD90" i="4"/>
  <c r="C90" i="4"/>
  <c r="PZ81" i="4"/>
  <c r="OY81" i="4"/>
  <c r="JN81" i="4"/>
  <c r="IM81" i="4"/>
  <c r="HL81" i="4"/>
  <c r="EC81" i="4"/>
  <c r="AZ81" i="4"/>
  <c r="Y81" i="4"/>
  <c r="RA80" i="4"/>
  <c r="PZ80" i="4"/>
  <c r="OY80" i="4"/>
  <c r="MW80" i="4"/>
  <c r="JN80" i="4"/>
  <c r="IM80" i="4"/>
  <c r="CA80" i="4"/>
  <c r="AZ80" i="4"/>
  <c r="RA79" i="4"/>
  <c r="OY79" i="4"/>
  <c r="NX79" i="4"/>
  <c r="MW79" i="4"/>
  <c r="IM79" i="4"/>
  <c r="HL79" i="4"/>
  <c r="EC79" i="4"/>
  <c r="DB79" i="4"/>
  <c r="CA79" i="4"/>
  <c r="RH56" i="4"/>
  <c r="QN56" i="4"/>
  <c r="OF56" i="4"/>
  <c r="LT56" i="4"/>
  <c r="KZ56" i="4"/>
  <c r="GF56" i="4"/>
  <c r="FL56" i="4"/>
  <c r="CZ56" i="4"/>
  <c r="AR56" i="4"/>
  <c r="X56" i="4"/>
  <c r="RH55" i="4"/>
  <c r="QN55" i="4"/>
  <c r="OZ55" i="4"/>
  <c r="OF55" i="4"/>
  <c r="MN55" i="4"/>
  <c r="JL55" i="4"/>
  <c r="GZ55" i="4"/>
  <c r="GF55" i="4"/>
  <c r="FL55" i="4"/>
  <c r="CF55" i="4"/>
  <c r="BL55" i="4"/>
  <c r="RH54" i="4"/>
  <c r="QN54" i="4"/>
  <c r="PT54" i="4"/>
  <c r="OZ54" i="4"/>
  <c r="OF54" i="4"/>
  <c r="MN54" i="4"/>
  <c r="KZ54" i="4"/>
  <c r="KF54" i="4"/>
  <c r="JL54" i="4"/>
  <c r="GZ54" i="4"/>
  <c r="GF54" i="4"/>
  <c r="FL54" i="4"/>
  <c r="CZ54" i="4"/>
  <c r="CF54" i="4"/>
  <c r="BL54" i="4"/>
  <c r="X54" i="4"/>
  <c r="RH33" i="4"/>
  <c r="QN33" i="4"/>
  <c r="OF33" i="4"/>
  <c r="LT33" i="4"/>
  <c r="KZ33" i="4"/>
  <c r="GZ33" i="4"/>
  <c r="GF33" i="4"/>
  <c r="FL33" i="4"/>
  <c r="CZ33" i="4"/>
  <c r="CF33" i="4"/>
  <c r="AR33" i="4"/>
  <c r="X33" i="4"/>
  <c r="RH32" i="4"/>
  <c r="OZ32" i="4"/>
  <c r="OF32" i="4"/>
  <c r="MN32" i="4"/>
  <c r="JL32" i="4"/>
  <c r="GZ32" i="4"/>
  <c r="GF32" i="4"/>
  <c r="CZ32" i="4"/>
  <c r="CF32" i="4"/>
  <c r="BL32" i="4"/>
  <c r="RH31" i="4"/>
  <c r="QN31" i="4"/>
  <c r="PT31" i="4"/>
  <c r="OZ31" i="4"/>
  <c r="OF31" i="4"/>
  <c r="MN31" i="4"/>
  <c r="KZ31" i="4"/>
  <c r="KF31" i="4"/>
  <c r="JL31" i="4"/>
  <c r="GZ31" i="4"/>
  <c r="GF31" i="4"/>
  <c r="FL31" i="4"/>
  <c r="CZ31" i="4"/>
  <c r="CF31" i="4"/>
  <c r="BL31" i="4"/>
  <c r="X31" i="4"/>
  <c r="LZ10" i="4"/>
  <c r="IT10" i="4"/>
  <c r="FN10" i="4"/>
  <c r="CH10" i="4"/>
  <c r="B10" i="4"/>
  <c r="PF8" i="4"/>
  <c r="LZ8" i="4"/>
  <c r="IT8" i="4"/>
  <c r="FN8" i="4"/>
  <c r="CH8" i="4"/>
  <c r="B8" i="4"/>
  <c r="B5" i="4"/>
  <c r="BX11" i="5" l="1"/>
  <c r="ER55" i="4"/>
  <c r="CB11" i="5"/>
  <c r="HT55" i="4"/>
  <c r="CA12" i="5"/>
  <c r="GZ56" i="4"/>
  <c r="CU12" i="5"/>
  <c r="OZ56" i="4"/>
  <c r="JL33" i="4"/>
  <c r="MN33" i="4"/>
  <c r="KF55" i="4"/>
  <c r="BL56" i="4"/>
  <c r="BD12" i="5"/>
  <c r="PT33" i="4"/>
  <c r="BQ11" i="5"/>
  <c r="CZ55" i="4"/>
  <c r="CV12" i="5"/>
  <c r="PT56" i="4"/>
  <c r="DH12" i="5"/>
  <c r="DB81" i="4"/>
  <c r="DQ11" i="5"/>
  <c r="HL80" i="4"/>
  <c r="EB12" i="5"/>
  <c r="NX81" i="4"/>
  <c r="X32" i="4"/>
  <c r="FL32" i="4"/>
  <c r="KF32" i="4"/>
  <c r="KF33" i="4"/>
  <c r="X55" i="4"/>
  <c r="CF56" i="4"/>
  <c r="JL56" i="4"/>
  <c r="MN56" i="4"/>
  <c r="DB80" i="4"/>
  <c r="GK81" i="4"/>
  <c r="KO81" i="4"/>
  <c r="KZ32" i="4"/>
  <c r="QN32" i="4"/>
  <c r="BL33" i="4"/>
  <c r="OZ33" i="4"/>
  <c r="KF56" i="4"/>
  <c r="Y80" i="4"/>
  <c r="EC80" i="4"/>
  <c r="NX80" i="4"/>
  <c r="DG12" i="5"/>
  <c r="CA81" i="4"/>
  <c r="DP11" i="5"/>
  <c r="GK80" i="4"/>
  <c r="DT11" i="5"/>
  <c r="KO80" i="4"/>
  <c r="EA12" i="5"/>
  <c r="MW81" i="4"/>
  <c r="EE12" i="5"/>
  <c r="RA81" i="4"/>
  <c r="AF11" i="5"/>
  <c r="ER32" i="4"/>
  <c r="AJ11" i="5"/>
  <c r="HT32" i="4"/>
  <c r="BD11" i="5"/>
  <c r="PT32" i="4"/>
  <c r="CV11" i="5"/>
  <c r="PT55" i="4"/>
  <c r="AF12" i="5"/>
  <c r="ER33" i="4"/>
  <c r="AJ12" i="5"/>
  <c r="HT33" i="4"/>
  <c r="BX12" i="5"/>
  <c r="ER56" i="4"/>
  <c r="CB12" i="5"/>
  <c r="HT56" i="4"/>
  <c r="CK11" i="5"/>
  <c r="KZ55" i="4"/>
  <c r="Y79" i="4"/>
  <c r="JN79" i="4"/>
  <c r="AR31" i="4"/>
  <c r="ER31" i="4"/>
  <c r="HT31" i="4"/>
  <c r="LT31" i="4"/>
  <c r="AR32" i="4"/>
  <c r="LT32" i="4"/>
  <c r="AR54" i="4"/>
  <c r="ER54" i="4"/>
  <c r="HT54" i="4"/>
  <c r="LT54" i="4"/>
  <c r="AR55" i="4"/>
  <c r="LT55" i="4"/>
  <c r="AZ79" i="4"/>
  <c r="GK79" i="4"/>
  <c r="KO79" i="4"/>
  <c r="PZ79" i="4"/>
  <c r="V10" i="5"/>
  <c r="AF10" i="5"/>
  <c r="AJ10" i="5"/>
  <c r="AT10" i="5"/>
  <c r="BD10" i="5"/>
  <c r="BN10" i="5"/>
  <c r="BX10" i="5"/>
  <c r="CB10" i="5"/>
  <c r="CL10" i="5"/>
  <c r="DF10" i="5"/>
  <c r="DP10" i="5"/>
  <c r="DT10" i="5"/>
  <c r="ED10" i="5"/>
  <c r="AG10" i="5"/>
  <c r="AQ10" i="5"/>
  <c r="AU10" i="5"/>
  <c r="BE10" i="5"/>
  <c r="BY10" i="5"/>
  <c r="CI10" i="5"/>
  <c r="CM10" i="5"/>
  <c r="CW10" i="5"/>
  <c r="DQ10" i="5"/>
  <c r="EA10" i="5"/>
  <c r="EE10" i="5"/>
  <c r="X10" i="5"/>
  <c r="AR10" i="5"/>
  <c r="BB10" i="5"/>
  <c r="BF10" i="5"/>
  <c r="BP10" i="5"/>
  <c r="CJ10" i="5"/>
  <c r="CT10" i="5"/>
  <c r="CX10" i="5"/>
  <c r="DH10" i="5"/>
  <c r="EB10" i="5"/>
  <c r="U10" i="5"/>
  <c r="Y10" i="5"/>
  <c r="AI10" i="5"/>
  <c r="BC10" i="5"/>
  <c r="BM10" i="5"/>
  <c r="BQ10" i="5"/>
  <c r="CA10" i="5"/>
</calcChain>
</file>

<file path=xl/sharedStrings.xml><?xml version="1.0" encoding="utf-8"?>
<sst xmlns="http://schemas.openxmlformats.org/spreadsheetml/2006/main" count="262" uniqueCount="108">
  <si>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</si>
  <si>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</si>
  <si>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</si>
  <si>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</si>
  <si>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</si>
  <si>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</si>
  <si>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</si>
  <si>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</si>
  <si>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</si>
  <si>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</si>
  <si>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</si>
  <si>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</si>
  <si>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</si>
  <si>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</si>
  <si>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</si>
  <si>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</si>
  <si>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</si>
  <si>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</si>
  <si>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</si>
  <si>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</si>
  <si>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</si>
  <si>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</si>
  <si>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</si>
  <si>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</si>
  <si>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</si>
  <si>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</si>
  <si>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</si>
  <si>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</si>
  <si>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</si>
  <si>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</si>
  <si>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</si>
  <si>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</si>
  <si>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</si>
  <si>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</si>
  <si>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</si>
  <si>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</si>
  <si>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</si>
  <si>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</si>
  <si>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</si>
  <si>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</si>
  <si>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</si>
  <si>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</si>
  <si>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</si>
  <si>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</si>
  <si>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</si>
  <si>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</si>
  <si>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</si>
  <si>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</si>
  <si>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</si>
  <si>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</si>
  <si>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</si>
  <si>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</si>
  <si>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</si>
  <si>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</si>
  <si>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</si>
  <si>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</si>
  <si>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</si>
  <si>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</si>
  <si>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</si>
  <si>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</si>
  <si>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</si>
  <si>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</si>
  <si>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</si>
  <si>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</si>
  <si>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</si>
  <si>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</si>
  <si>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</si>
  <si>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</si>
  <si>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</si>
  <si>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</si>
  <si>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</si>
  <si>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</si>
  <si>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</si>
  <si>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</si>
  <si>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</si>
  <si>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</si>
  <si>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</si>
  <si>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</si>
  <si>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</si>
  <si>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</si>
  <si>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</si>
  <si>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</si>
  <si>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</si>
  <si>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</si>
  <si>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</si>
  <si>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</si>
  <si>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</si>
  <si>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</si>
  <si>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</si>
  <si>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342076</t>
  </si>
  <si>
    <t>46</t>
  </si>
  <si>
    <t>02</t>
  </si>
  <si>
    <t>0</t>
  </si>
  <si>
    <t>000</t>
  </si>
  <si>
    <t>広島県　福山市</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</si>
  <si>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</si>
  <si>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</si>
  <si>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</si>
  <si>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</si>
  <si>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</si>
  <si>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</si>
  <si>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</si>
  <si>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</si>
  <si>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</si>
  <si>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</si>
  <si>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資産の減価償却の状況を示す「①有形固定資産減価償却率」は、老朽化した箕島浄水場の設備を更新したことにより前年度比1.20ポイント減の64.64％となりました。また、5か年の「第九次配水管整備計画」に基づき、計画的な管路の更新・耐震化に取り組んだことにより、当該年度に更新した管路延長の割合を示す「③管路更新率」は、前年度比1.12ポイント増の2.66％となり、法定耐用年数を経過した管路延長の割合を示す「②管路経年化率」は、前年度比1.16ポイント減の60.82％と改善しています。
　一方、一定の改善は見られたものの、浄水場や配水池については、建設から50年程度が経過し、更新時期を迎えている施設が多く残る状況を踏まえ、引き続き、限られた財源を活用した計画的・効率的な更新や投資額の平準化を行う必要があります。そこで本市では、2015年度（平成27年度）からアセットマネジメント(資産管理) 手法を活用し、過去の使用実績などから実質的な使用可能期間である使用年数基準を設定して、施設をできる限り長期間使用するなど、ライフサイクルコストの低減に取り組んでいます。</t>
    <phoneticPr fontId="5"/>
  </si>
  <si>
    <t>　工業用水道事業を取り巻く経営環境は、新規の需要や契約水量の増加が期待できないことから、給水収益の伸びは見込めないものと予測しています。一方、管路の布設替えを始め、老朽化した浄水場など施設の更新・耐震化などの事業費が継続して必要となることから、大変厳しい状況が続くものと見込んでいます。また、「平成30年7月豪雨」や新型コロナウイルス感染症の感染拡大など、事業経営に影響を与える災害等が発生し、社会環境も大きく変化しています。
　このような状況に対応するため、2022年（令和4年）3月に経営の基本計画である「福山市上下水道事業中長期ビジョン（経営戦略）」の改定を行うとともに、今後5年間の具体的な取組を示す「後期実施計画」を策定しました。
　工業用水道は、産業活動に不可欠な「産業の血液」として重要なインフラであります。これからも、工業用水を安定的に供給するため、限られた財源を有効活用し、重要度・優先度を踏まえた施設の更新・耐震化に取り組むなど、より一層の経営健全化と市民サービスの維持・向上に取り組むことで、将来にわたって持続可能な事業経営を行い、需要者に信頼される工業用水道事業をめざしていきます。</t>
    <phoneticPr fontId="5"/>
  </si>
  <si>
    <t>「①経常収支比率、②累積欠損金比率、⑤料金回収率」
　経営の健全性を示す「①経常収支比率」は有収水量の増加に伴う給水収益の増加や、修繕費等の経常費用の減少により、前年度比5.91ポイント増の131.80％となりました。また、料金水準の妥当性を示す「⑤料金回収率」も、前年度比6.18ポイント増の127.73％となり、①、⑤ともに100％を上回っていること、また複数年度にわたって累積した損失を示す「②累積欠損金比率」は0％であることから、単年度の事業経営に必要な経費を経常的な収益で賄えています。
「③流動比率」
　類似団体平均等と比べてかなり高い水準となっており、十分な資金残高（内部留保資金）を確保できている状況です。これは、給水収益が安定していることに加え、近年大規模な施設改良を行っていないことによるものです。
「④企業債残高対給水収益比率」
　企業債については、2003年度（平成15年度）以降新たな借入れを行っていないことから、類似団体平均等と比べて非常に低い水準となっています。
「⑥給水原価」
　類似団体平均等と比べて高い水準となっており、継続した経営コスト縮減に取り組んでいます。前年度は労務単価の上昇や物価高騰による費用増加の影響により大きく増加しましたが、当年度は年間総有収水量が増加したことに加え、修繕費等の費用が減少したことから減少しました。
「⑦施設利用率」　
　一日平均配水量の増加に伴い、前年度から増加しています。類似団体平均等と比べて高い水準を維持しており、引き続き、効率的な施設の運営に努めていきます。
「⑧契約率」
　前年度と比較して大きな変動はありませんが、近年は需要者（事業所）の増減は少なく、不安定な景気動向などから、今後の契約水量の増加は期待できないものと見込んでいます。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</si>
</sst>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6" fillId="0" borderId="8"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62.4</c:v>
                </c:pt>
                <c:pt idx="1">
                  <c:v>62.8</c:v>
                </c:pt>
                <c:pt idx="2">
                  <c:v>64.03</c:v>
                </c:pt>
                <c:pt idx="3">
                  <c:v>65.84</c:v>
                </c:pt>
                <c:pt idx="4">
                  <c:v>64.64</c:v>
                </c:pt>
              </c:numCache>
            </c:numRef>
          </c:val>
          <c:extLst>
            <c:ext xmlns:c16="http://schemas.microsoft.com/office/drawing/2014/chart" uri="{C3380CC4-5D6E-409C-BE32-E72D297353CC}">
              <c16:uniqueId val="{00000000-DD1C-4F79-9E35-FDDAA4F8745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60.09</c:v>
                </c:pt>
                <c:pt idx="1">
                  <c:v>60.35</c:v>
                </c:pt>
                <c:pt idx="2">
                  <c:v>61.07</c:v>
                </c:pt>
                <c:pt idx="3">
                  <c:v>61.99</c:v>
                </c:pt>
                <c:pt idx="4">
                  <c:v>62.44</c:v>
                </c:pt>
              </c:numCache>
            </c:numRef>
          </c:val>
          <c:smooth val="0"/>
          <c:extLst>
            <c:ext xmlns:c16="http://schemas.microsoft.com/office/drawing/2014/chart" uri="{C3380CC4-5D6E-409C-BE32-E72D297353CC}">
              <c16:uniqueId val="{00000001-DD1C-4F79-9E35-FDDAA4F8745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3E-4393-AC50-1B37F459A5E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16.670000000000002</c:v>
                </c:pt>
                <c:pt idx="1">
                  <c:v>9.4700000000000006</c:v>
                </c:pt>
                <c:pt idx="2">
                  <c:v>11.03</c:v>
                </c:pt>
                <c:pt idx="3">
                  <c:v>1.88</c:v>
                </c:pt>
                <c:pt idx="4">
                  <c:v>1.46</c:v>
                </c:pt>
              </c:numCache>
            </c:numRef>
          </c:val>
          <c:smooth val="0"/>
          <c:extLst>
            <c:ext xmlns:c16="http://schemas.microsoft.com/office/drawing/2014/chart" uri="{C3380CC4-5D6E-409C-BE32-E72D297353CC}">
              <c16:uniqueId val="{00000001-0B3E-4393-AC50-1B37F459A5E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151.69</c:v>
                </c:pt>
                <c:pt idx="1">
                  <c:v>136.30000000000001</c:v>
                </c:pt>
                <c:pt idx="2">
                  <c:v>143.41</c:v>
                </c:pt>
                <c:pt idx="3">
                  <c:v>125.89</c:v>
                </c:pt>
                <c:pt idx="4">
                  <c:v>131.80000000000001</c:v>
                </c:pt>
              </c:numCache>
            </c:numRef>
          </c:val>
          <c:extLst>
            <c:ext xmlns:c16="http://schemas.microsoft.com/office/drawing/2014/chart" uri="{C3380CC4-5D6E-409C-BE32-E72D297353CC}">
              <c16:uniqueId val="{00000000-A1D1-4300-9885-D8478B2F244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119.89</c:v>
                </c:pt>
                <c:pt idx="1">
                  <c:v>119.93</c:v>
                </c:pt>
                <c:pt idx="2">
                  <c:v>118.4</c:v>
                </c:pt>
                <c:pt idx="3">
                  <c:v>113.04</c:v>
                </c:pt>
                <c:pt idx="4">
                  <c:v>115.02</c:v>
                </c:pt>
              </c:numCache>
            </c:numRef>
          </c:val>
          <c:smooth val="0"/>
          <c:extLst>
            <c:ext xmlns:c16="http://schemas.microsoft.com/office/drawing/2014/chart" uri="{C3380CC4-5D6E-409C-BE32-E72D297353CC}">
              <c16:uniqueId val="{00000001-A1D1-4300-9885-D8478B2F244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61.44</c:v>
                </c:pt>
                <c:pt idx="1">
                  <c:v>61.44</c:v>
                </c:pt>
                <c:pt idx="2">
                  <c:v>61.46</c:v>
                </c:pt>
                <c:pt idx="3">
                  <c:v>61.98</c:v>
                </c:pt>
                <c:pt idx="4">
                  <c:v>60.82</c:v>
                </c:pt>
              </c:numCache>
            </c:numRef>
          </c:val>
          <c:extLst>
            <c:ext xmlns:c16="http://schemas.microsoft.com/office/drawing/2014/chart" uri="{C3380CC4-5D6E-409C-BE32-E72D297353CC}">
              <c16:uniqueId val="{00000000-D7A8-4C66-9624-F6872CFB1E9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50.93</c:v>
                </c:pt>
                <c:pt idx="1">
                  <c:v>52.07</c:v>
                </c:pt>
                <c:pt idx="2">
                  <c:v>50.36</c:v>
                </c:pt>
                <c:pt idx="3">
                  <c:v>51.48</c:v>
                </c:pt>
                <c:pt idx="4">
                  <c:v>52.79</c:v>
                </c:pt>
              </c:numCache>
            </c:numRef>
          </c:val>
          <c:smooth val="0"/>
          <c:extLst>
            <c:ext xmlns:c16="http://schemas.microsoft.com/office/drawing/2014/chart" uri="{C3380CC4-5D6E-409C-BE32-E72D297353CC}">
              <c16:uniqueId val="{00000001-D7A8-4C66-9624-F6872CFB1E9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1.54</c:v>
                </c:pt>
                <c:pt idx="4">
                  <c:v>2.66</c:v>
                </c:pt>
              </c:numCache>
            </c:numRef>
          </c:val>
          <c:extLst>
            <c:ext xmlns:c16="http://schemas.microsoft.com/office/drawing/2014/chart" uri="{C3380CC4-5D6E-409C-BE32-E72D297353CC}">
              <c16:uniqueId val="{00000000-BCAD-4C03-9B0A-D565972482E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0.22</c:v>
                </c:pt>
                <c:pt idx="1">
                  <c:v>0.5</c:v>
                </c:pt>
                <c:pt idx="2">
                  <c:v>0.2</c:v>
                </c:pt>
                <c:pt idx="3">
                  <c:v>0.24</c:v>
                </c:pt>
                <c:pt idx="4">
                  <c:v>0.31</c:v>
                </c:pt>
              </c:numCache>
            </c:numRef>
          </c:val>
          <c:smooth val="0"/>
          <c:extLst>
            <c:ext xmlns:c16="http://schemas.microsoft.com/office/drawing/2014/chart" uri="{C3380CC4-5D6E-409C-BE32-E72D297353CC}">
              <c16:uniqueId val="{00000001-BCAD-4C03-9B0A-D565972482E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1208.95</c:v>
                </c:pt>
                <c:pt idx="1">
                  <c:v>1690.82</c:v>
                </c:pt>
                <c:pt idx="2">
                  <c:v>1549.83</c:v>
                </c:pt>
                <c:pt idx="3">
                  <c:v>1691.5</c:v>
                </c:pt>
                <c:pt idx="4">
                  <c:v>2133.16</c:v>
                </c:pt>
              </c:numCache>
            </c:numRef>
          </c:val>
          <c:extLst>
            <c:ext xmlns:c16="http://schemas.microsoft.com/office/drawing/2014/chart" uri="{C3380CC4-5D6E-409C-BE32-E72D297353CC}">
              <c16:uniqueId val="{00000000-51F5-4D2A-9435-43EFEC3AF68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368.36</c:v>
                </c:pt>
                <c:pt idx="1">
                  <c:v>380.84</c:v>
                </c:pt>
                <c:pt idx="2">
                  <c:v>424.64</c:v>
                </c:pt>
                <c:pt idx="3">
                  <c:v>427.23</c:v>
                </c:pt>
                <c:pt idx="4">
                  <c:v>454.07</c:v>
                </c:pt>
              </c:numCache>
            </c:numRef>
          </c:val>
          <c:smooth val="0"/>
          <c:extLst>
            <c:ext xmlns:c16="http://schemas.microsoft.com/office/drawing/2014/chart" uri="{C3380CC4-5D6E-409C-BE32-E72D297353CC}">
              <c16:uniqueId val="{00000001-51F5-4D2A-9435-43EFEC3AF68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40.380000000000003</c:v>
                </c:pt>
                <c:pt idx="1">
                  <c:v>33.409999999999997</c:v>
                </c:pt>
                <c:pt idx="2">
                  <c:v>23.91</c:v>
                </c:pt>
                <c:pt idx="3">
                  <c:v>18.09</c:v>
                </c:pt>
                <c:pt idx="4">
                  <c:v>12.08</c:v>
                </c:pt>
              </c:numCache>
            </c:numRef>
          </c:val>
          <c:extLst>
            <c:ext xmlns:c16="http://schemas.microsoft.com/office/drawing/2014/chart" uri="{C3380CC4-5D6E-409C-BE32-E72D297353CC}">
              <c16:uniqueId val="{00000000-32C2-4083-8395-C5A2F9A55E6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227.51</c:v>
                </c:pt>
                <c:pt idx="1">
                  <c:v>225.72</c:v>
                </c:pt>
                <c:pt idx="2">
                  <c:v>217.8</c:v>
                </c:pt>
                <c:pt idx="3">
                  <c:v>216.05</c:v>
                </c:pt>
                <c:pt idx="4">
                  <c:v>213.13</c:v>
                </c:pt>
              </c:numCache>
            </c:numRef>
          </c:val>
          <c:smooth val="0"/>
          <c:extLst>
            <c:ext xmlns:c16="http://schemas.microsoft.com/office/drawing/2014/chart" uri="{C3380CC4-5D6E-409C-BE32-E72D297353CC}">
              <c16:uniqueId val="{00000001-32C2-4083-8395-C5A2F9A55E6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154.69999999999999</c:v>
                </c:pt>
                <c:pt idx="1">
                  <c:v>137.46</c:v>
                </c:pt>
                <c:pt idx="2">
                  <c:v>144.87</c:v>
                </c:pt>
                <c:pt idx="3">
                  <c:v>121.55</c:v>
                </c:pt>
                <c:pt idx="4">
                  <c:v>127.73</c:v>
                </c:pt>
              </c:numCache>
            </c:numRef>
          </c:val>
          <c:extLst>
            <c:ext xmlns:c16="http://schemas.microsoft.com/office/drawing/2014/chart" uri="{C3380CC4-5D6E-409C-BE32-E72D297353CC}">
              <c16:uniqueId val="{00000000-F674-46B9-B4B6-9F5E1DEE0E3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117.69</c:v>
                </c:pt>
                <c:pt idx="1">
                  <c:v>116.75</c:v>
                </c:pt>
                <c:pt idx="2">
                  <c:v>115.48</c:v>
                </c:pt>
                <c:pt idx="3">
                  <c:v>109.91</c:v>
                </c:pt>
                <c:pt idx="4">
                  <c:v>111.83</c:v>
                </c:pt>
              </c:numCache>
            </c:numRef>
          </c:val>
          <c:smooth val="0"/>
          <c:extLst>
            <c:ext xmlns:c16="http://schemas.microsoft.com/office/drawing/2014/chart" uri="{C3380CC4-5D6E-409C-BE32-E72D297353CC}">
              <c16:uniqueId val="{00000001-F674-46B9-B4B6-9F5E1DEE0E3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21.2</c:v>
                </c:pt>
                <c:pt idx="1">
                  <c:v>22.63</c:v>
                </c:pt>
                <c:pt idx="2">
                  <c:v>21.47</c:v>
                </c:pt>
                <c:pt idx="3">
                  <c:v>25.13</c:v>
                </c:pt>
                <c:pt idx="4">
                  <c:v>24.18</c:v>
                </c:pt>
              </c:numCache>
            </c:numRef>
          </c:val>
          <c:extLst>
            <c:ext xmlns:c16="http://schemas.microsoft.com/office/drawing/2014/chart" uri="{C3380CC4-5D6E-409C-BE32-E72D297353CC}">
              <c16:uniqueId val="{00000000-FBD3-4DFE-8BB5-5BA8175A003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17.07</c:v>
                </c:pt>
                <c:pt idx="1">
                  <c:v>17.22</c:v>
                </c:pt>
                <c:pt idx="2">
                  <c:v>17.440000000000001</c:v>
                </c:pt>
                <c:pt idx="3">
                  <c:v>18.62</c:v>
                </c:pt>
                <c:pt idx="4">
                  <c:v>18.36</c:v>
                </c:pt>
              </c:numCache>
            </c:numRef>
          </c:val>
          <c:smooth val="0"/>
          <c:extLst>
            <c:ext xmlns:c16="http://schemas.microsoft.com/office/drawing/2014/chart" uri="{C3380CC4-5D6E-409C-BE32-E72D297353CC}">
              <c16:uniqueId val="{00000001-FBD3-4DFE-8BB5-5BA8175A003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79.66</c:v>
                </c:pt>
                <c:pt idx="1">
                  <c:v>79.03</c:v>
                </c:pt>
                <c:pt idx="2">
                  <c:v>83.4</c:v>
                </c:pt>
                <c:pt idx="3">
                  <c:v>81.790000000000006</c:v>
                </c:pt>
                <c:pt idx="4">
                  <c:v>82.37</c:v>
                </c:pt>
              </c:numCache>
            </c:numRef>
          </c:val>
          <c:extLst>
            <c:ext xmlns:c16="http://schemas.microsoft.com/office/drawing/2014/chart" uri="{C3380CC4-5D6E-409C-BE32-E72D297353CC}">
              <c16:uniqueId val="{00000000-8AC2-4203-BAAE-337E9EBD257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57.96</c:v>
                </c:pt>
                <c:pt idx="1">
                  <c:v>56</c:v>
                </c:pt>
                <c:pt idx="2">
                  <c:v>56.81</c:v>
                </c:pt>
                <c:pt idx="3">
                  <c:v>55.65</c:v>
                </c:pt>
                <c:pt idx="4">
                  <c:v>54.73</c:v>
                </c:pt>
              </c:numCache>
            </c:numRef>
          </c:val>
          <c:smooth val="0"/>
          <c:extLst>
            <c:ext xmlns:c16="http://schemas.microsoft.com/office/drawing/2014/chart" uri="{C3380CC4-5D6E-409C-BE32-E72D297353CC}">
              <c16:uniqueId val="{00000001-8AC2-4203-BAAE-337E9EBD257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77.59</c:v>
                </c:pt>
                <c:pt idx="1">
                  <c:v>80.209999999999994</c:v>
                </c:pt>
                <c:pt idx="2">
                  <c:v>80.209999999999994</c:v>
                </c:pt>
                <c:pt idx="3">
                  <c:v>83.28</c:v>
                </c:pt>
                <c:pt idx="4">
                  <c:v>83.3</c:v>
                </c:pt>
              </c:numCache>
            </c:numRef>
          </c:val>
          <c:extLst>
            <c:ext xmlns:c16="http://schemas.microsoft.com/office/drawing/2014/chart" uri="{C3380CC4-5D6E-409C-BE32-E72D297353CC}">
              <c16:uniqueId val="{00000000-D9A5-44C9-819E-A90925A90EA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80.540000000000006</c:v>
                </c:pt>
                <c:pt idx="1">
                  <c:v>80.08</c:v>
                </c:pt>
                <c:pt idx="2">
                  <c:v>79.69</c:v>
                </c:pt>
                <c:pt idx="3">
                  <c:v>78.66</c:v>
                </c:pt>
                <c:pt idx="4">
                  <c:v>80.2</c:v>
                </c:pt>
              </c:numCache>
            </c:numRef>
          </c:val>
          <c:smooth val="0"/>
          <c:extLst>
            <c:ext xmlns:c16="http://schemas.microsoft.com/office/drawing/2014/chart" uri="{C3380CC4-5D6E-409C-BE32-E72D297353CC}">
              <c16:uniqueId val="{00000001-D9A5-44C9-819E-A90925A90EA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FE1" zoomScale="120" zoomScaleNormal="120" workbookViewId="0">
      <selection activeCell="SM46" sqref="SM46:TA47"/>
    </sheetView>
  </sheetViews>
  <sheetFormatPr defaultColWidth="2.6328125" defaultRowHeight="13" x14ac:dyDescent="0.2"/>
  <cols>
    <col min="1" max="1" width="1.90625" customWidth="1"/>
    <col min="2" max="2" width="0.81640625" customWidth="1"/>
    <col min="3" max="9" width="0.453125" customWidth="1"/>
    <col min="10" max="10" width="0.81640625" customWidth="1"/>
    <col min="11" max="125" width="0.453125" customWidth="1"/>
    <col min="126" max="126" width="0.81640625" customWidth="1"/>
    <col min="127" max="133" width="0.453125" customWidth="1"/>
    <col min="134" max="134" width="0.81640625" customWidth="1"/>
    <col min="135" max="161" width="0.453125" customWidth="1"/>
    <col min="162" max="162" width="0.81640625" customWidth="1"/>
    <col min="163" max="177" width="0.453125" customWidth="1"/>
    <col min="178" max="178" width="0.81640625" customWidth="1"/>
    <col min="179" max="249" width="0.453125" customWidth="1"/>
    <col min="250" max="250" width="0.81640625" customWidth="1"/>
    <col min="251" max="257" width="0.453125" customWidth="1"/>
    <col min="258" max="258" width="0.81640625" customWidth="1"/>
    <col min="259" max="329" width="0.453125" customWidth="1"/>
    <col min="330" max="330" width="0.81640625" customWidth="1"/>
    <col min="331" max="345" width="0.453125" customWidth="1"/>
    <col min="346" max="346" width="0.81640625" customWidth="1"/>
    <col min="347" max="373" width="0.453125" customWidth="1"/>
    <col min="374" max="374" width="0.81640625" customWidth="1"/>
    <col min="375" max="381" width="0.453125" customWidth="1"/>
    <col min="382" max="382" width="0.81640625" customWidth="1"/>
    <col min="383" max="497" width="0.453125" customWidth="1"/>
    <col min="498" max="498" width="0.81640625" customWidth="1"/>
    <col min="499" max="505" width="0.453125" customWidth="1"/>
    <col min="506" max="506" width="1.90625" customWidth="1"/>
    <col min="507" max="521" width="3.08984375" customWidth="1"/>
    <col min="522" max="522" width="4.4531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広島県　福山市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293000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241344</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96.8</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27</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244075</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107</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R01</v>
      </c>
      <c r="Y31" s="84"/>
      <c r="Z31" s="84"/>
      <c r="AA31" s="84"/>
      <c r="AB31" s="84"/>
      <c r="AC31" s="84"/>
      <c r="AD31" s="84"/>
      <c r="AE31" s="84"/>
      <c r="AF31" s="84"/>
      <c r="AG31" s="84"/>
      <c r="AH31" s="84"/>
      <c r="AI31" s="84"/>
      <c r="AJ31" s="84"/>
      <c r="AK31" s="84"/>
      <c r="AL31" s="84"/>
      <c r="AM31" s="84"/>
      <c r="AN31" s="84"/>
      <c r="AO31" s="84"/>
      <c r="AP31" s="84"/>
      <c r="AQ31" s="85"/>
      <c r="AR31" s="83" t="str">
        <f>データ!$C$10</f>
        <v>R02</v>
      </c>
      <c r="AS31" s="84"/>
      <c r="AT31" s="84"/>
      <c r="AU31" s="84"/>
      <c r="AV31" s="84"/>
      <c r="AW31" s="84"/>
      <c r="AX31" s="84"/>
      <c r="AY31" s="84"/>
      <c r="AZ31" s="84"/>
      <c r="BA31" s="84"/>
      <c r="BB31" s="84"/>
      <c r="BC31" s="84"/>
      <c r="BD31" s="84"/>
      <c r="BE31" s="84"/>
      <c r="BF31" s="84"/>
      <c r="BG31" s="84"/>
      <c r="BH31" s="84"/>
      <c r="BI31" s="84"/>
      <c r="BJ31" s="84"/>
      <c r="BK31" s="85"/>
      <c r="BL31" s="83" t="str">
        <f>データ!$D$10</f>
        <v>R03</v>
      </c>
      <c r="BM31" s="84"/>
      <c r="BN31" s="84"/>
      <c r="BO31" s="84"/>
      <c r="BP31" s="84"/>
      <c r="BQ31" s="84"/>
      <c r="BR31" s="84"/>
      <c r="BS31" s="84"/>
      <c r="BT31" s="84"/>
      <c r="BU31" s="84"/>
      <c r="BV31" s="84"/>
      <c r="BW31" s="84"/>
      <c r="BX31" s="84"/>
      <c r="BY31" s="84"/>
      <c r="BZ31" s="84"/>
      <c r="CA31" s="84"/>
      <c r="CB31" s="84"/>
      <c r="CC31" s="84"/>
      <c r="CD31" s="84"/>
      <c r="CE31" s="85"/>
      <c r="CF31" s="83" t="str">
        <f>データ!$E$10</f>
        <v>R04</v>
      </c>
      <c r="CG31" s="84"/>
      <c r="CH31" s="84"/>
      <c r="CI31" s="84"/>
      <c r="CJ31" s="84"/>
      <c r="CK31" s="84"/>
      <c r="CL31" s="84"/>
      <c r="CM31" s="84"/>
      <c r="CN31" s="84"/>
      <c r="CO31" s="84"/>
      <c r="CP31" s="84"/>
      <c r="CQ31" s="84"/>
      <c r="CR31" s="84"/>
      <c r="CS31" s="84"/>
      <c r="CT31" s="84"/>
      <c r="CU31" s="84"/>
      <c r="CV31" s="84"/>
      <c r="CW31" s="84"/>
      <c r="CX31" s="84"/>
      <c r="CY31" s="85"/>
      <c r="CZ31" s="83" t="str">
        <f>データ!$F$10</f>
        <v>R05</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R01</v>
      </c>
      <c r="ES31" s="84"/>
      <c r="ET31" s="84"/>
      <c r="EU31" s="84"/>
      <c r="EV31" s="84"/>
      <c r="EW31" s="84"/>
      <c r="EX31" s="84"/>
      <c r="EY31" s="84"/>
      <c r="EZ31" s="84"/>
      <c r="FA31" s="84"/>
      <c r="FB31" s="84"/>
      <c r="FC31" s="84"/>
      <c r="FD31" s="84"/>
      <c r="FE31" s="84"/>
      <c r="FF31" s="84"/>
      <c r="FG31" s="84"/>
      <c r="FH31" s="84"/>
      <c r="FI31" s="84"/>
      <c r="FJ31" s="84"/>
      <c r="FK31" s="85"/>
      <c r="FL31" s="83" t="str">
        <f>データ!$C$10</f>
        <v>R02</v>
      </c>
      <c r="FM31" s="84"/>
      <c r="FN31" s="84"/>
      <c r="FO31" s="84"/>
      <c r="FP31" s="84"/>
      <c r="FQ31" s="84"/>
      <c r="FR31" s="84"/>
      <c r="FS31" s="84"/>
      <c r="FT31" s="84"/>
      <c r="FU31" s="84"/>
      <c r="FV31" s="84"/>
      <c r="FW31" s="84"/>
      <c r="FX31" s="84"/>
      <c r="FY31" s="84"/>
      <c r="FZ31" s="84"/>
      <c r="GA31" s="84"/>
      <c r="GB31" s="84"/>
      <c r="GC31" s="84"/>
      <c r="GD31" s="84"/>
      <c r="GE31" s="85"/>
      <c r="GF31" s="83" t="str">
        <f>データ!$D$10</f>
        <v>R03</v>
      </c>
      <c r="GG31" s="84"/>
      <c r="GH31" s="84"/>
      <c r="GI31" s="84"/>
      <c r="GJ31" s="84"/>
      <c r="GK31" s="84"/>
      <c r="GL31" s="84"/>
      <c r="GM31" s="84"/>
      <c r="GN31" s="84"/>
      <c r="GO31" s="84"/>
      <c r="GP31" s="84"/>
      <c r="GQ31" s="84"/>
      <c r="GR31" s="84"/>
      <c r="GS31" s="84"/>
      <c r="GT31" s="84"/>
      <c r="GU31" s="84"/>
      <c r="GV31" s="84"/>
      <c r="GW31" s="84"/>
      <c r="GX31" s="84"/>
      <c r="GY31" s="85"/>
      <c r="GZ31" s="83" t="str">
        <f>データ!$E$10</f>
        <v>R04</v>
      </c>
      <c r="HA31" s="84"/>
      <c r="HB31" s="84"/>
      <c r="HC31" s="84"/>
      <c r="HD31" s="84"/>
      <c r="HE31" s="84"/>
      <c r="HF31" s="84"/>
      <c r="HG31" s="84"/>
      <c r="HH31" s="84"/>
      <c r="HI31" s="84"/>
      <c r="HJ31" s="84"/>
      <c r="HK31" s="84"/>
      <c r="HL31" s="84"/>
      <c r="HM31" s="84"/>
      <c r="HN31" s="84"/>
      <c r="HO31" s="84"/>
      <c r="HP31" s="84"/>
      <c r="HQ31" s="84"/>
      <c r="HR31" s="84"/>
      <c r="HS31" s="85"/>
      <c r="HT31" s="83" t="str">
        <f>データ!$F$10</f>
        <v>R05</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R01</v>
      </c>
      <c r="JM31" s="84"/>
      <c r="JN31" s="84"/>
      <c r="JO31" s="84"/>
      <c r="JP31" s="84"/>
      <c r="JQ31" s="84"/>
      <c r="JR31" s="84"/>
      <c r="JS31" s="84"/>
      <c r="JT31" s="84"/>
      <c r="JU31" s="84"/>
      <c r="JV31" s="84"/>
      <c r="JW31" s="84"/>
      <c r="JX31" s="84"/>
      <c r="JY31" s="84"/>
      <c r="JZ31" s="84"/>
      <c r="KA31" s="84"/>
      <c r="KB31" s="84"/>
      <c r="KC31" s="84"/>
      <c r="KD31" s="84"/>
      <c r="KE31" s="85"/>
      <c r="KF31" s="83" t="str">
        <f>データ!$C$10</f>
        <v>R02</v>
      </c>
      <c r="KG31" s="84"/>
      <c r="KH31" s="84"/>
      <c r="KI31" s="84"/>
      <c r="KJ31" s="84"/>
      <c r="KK31" s="84"/>
      <c r="KL31" s="84"/>
      <c r="KM31" s="84"/>
      <c r="KN31" s="84"/>
      <c r="KO31" s="84"/>
      <c r="KP31" s="84"/>
      <c r="KQ31" s="84"/>
      <c r="KR31" s="84"/>
      <c r="KS31" s="84"/>
      <c r="KT31" s="84"/>
      <c r="KU31" s="84"/>
      <c r="KV31" s="84"/>
      <c r="KW31" s="84"/>
      <c r="KX31" s="84"/>
      <c r="KY31" s="85"/>
      <c r="KZ31" s="83" t="str">
        <f>データ!$D$10</f>
        <v>R03</v>
      </c>
      <c r="LA31" s="84"/>
      <c r="LB31" s="84"/>
      <c r="LC31" s="84"/>
      <c r="LD31" s="84"/>
      <c r="LE31" s="84"/>
      <c r="LF31" s="84"/>
      <c r="LG31" s="84"/>
      <c r="LH31" s="84"/>
      <c r="LI31" s="84"/>
      <c r="LJ31" s="84"/>
      <c r="LK31" s="84"/>
      <c r="LL31" s="84"/>
      <c r="LM31" s="84"/>
      <c r="LN31" s="84"/>
      <c r="LO31" s="84"/>
      <c r="LP31" s="84"/>
      <c r="LQ31" s="84"/>
      <c r="LR31" s="84"/>
      <c r="LS31" s="85"/>
      <c r="LT31" s="83" t="str">
        <f>データ!$E$10</f>
        <v>R04</v>
      </c>
      <c r="LU31" s="84"/>
      <c r="LV31" s="84"/>
      <c r="LW31" s="84"/>
      <c r="LX31" s="84"/>
      <c r="LY31" s="84"/>
      <c r="LZ31" s="84"/>
      <c r="MA31" s="84"/>
      <c r="MB31" s="84"/>
      <c r="MC31" s="84"/>
      <c r="MD31" s="84"/>
      <c r="ME31" s="84"/>
      <c r="MF31" s="84"/>
      <c r="MG31" s="84"/>
      <c r="MH31" s="84"/>
      <c r="MI31" s="84"/>
      <c r="MJ31" s="84"/>
      <c r="MK31" s="84"/>
      <c r="ML31" s="84"/>
      <c r="MM31" s="85"/>
      <c r="MN31" s="83" t="str">
        <f>データ!$F$10</f>
        <v>R05</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R01</v>
      </c>
      <c r="OG31" s="84"/>
      <c r="OH31" s="84"/>
      <c r="OI31" s="84"/>
      <c r="OJ31" s="84"/>
      <c r="OK31" s="84"/>
      <c r="OL31" s="84"/>
      <c r="OM31" s="84"/>
      <c r="ON31" s="84"/>
      <c r="OO31" s="84"/>
      <c r="OP31" s="84"/>
      <c r="OQ31" s="84"/>
      <c r="OR31" s="84"/>
      <c r="OS31" s="84"/>
      <c r="OT31" s="84"/>
      <c r="OU31" s="84"/>
      <c r="OV31" s="84"/>
      <c r="OW31" s="84"/>
      <c r="OX31" s="84"/>
      <c r="OY31" s="85"/>
      <c r="OZ31" s="83" t="str">
        <f>データ!$C$10</f>
        <v>R02</v>
      </c>
      <c r="PA31" s="84"/>
      <c r="PB31" s="84"/>
      <c r="PC31" s="84"/>
      <c r="PD31" s="84"/>
      <c r="PE31" s="84"/>
      <c r="PF31" s="84"/>
      <c r="PG31" s="84"/>
      <c r="PH31" s="84"/>
      <c r="PI31" s="84"/>
      <c r="PJ31" s="84"/>
      <c r="PK31" s="84"/>
      <c r="PL31" s="84"/>
      <c r="PM31" s="84"/>
      <c r="PN31" s="84"/>
      <c r="PO31" s="84"/>
      <c r="PP31" s="84"/>
      <c r="PQ31" s="84"/>
      <c r="PR31" s="84"/>
      <c r="PS31" s="85"/>
      <c r="PT31" s="83" t="str">
        <f>データ!$D$10</f>
        <v>R03</v>
      </c>
      <c r="PU31" s="84"/>
      <c r="PV31" s="84"/>
      <c r="PW31" s="84"/>
      <c r="PX31" s="84"/>
      <c r="PY31" s="84"/>
      <c r="PZ31" s="84"/>
      <c r="QA31" s="84"/>
      <c r="QB31" s="84"/>
      <c r="QC31" s="84"/>
      <c r="QD31" s="84"/>
      <c r="QE31" s="84"/>
      <c r="QF31" s="84"/>
      <c r="QG31" s="84"/>
      <c r="QH31" s="84"/>
      <c r="QI31" s="84"/>
      <c r="QJ31" s="84"/>
      <c r="QK31" s="84"/>
      <c r="QL31" s="84"/>
      <c r="QM31" s="85"/>
      <c r="QN31" s="83" t="str">
        <f>データ!$E$10</f>
        <v>R04</v>
      </c>
      <c r="QO31" s="84"/>
      <c r="QP31" s="84"/>
      <c r="QQ31" s="84"/>
      <c r="QR31" s="84"/>
      <c r="QS31" s="84"/>
      <c r="QT31" s="84"/>
      <c r="QU31" s="84"/>
      <c r="QV31" s="84"/>
      <c r="QW31" s="84"/>
      <c r="QX31" s="84"/>
      <c r="QY31" s="84"/>
      <c r="QZ31" s="84"/>
      <c r="RA31" s="84"/>
      <c r="RB31" s="84"/>
      <c r="RC31" s="84"/>
      <c r="RD31" s="84"/>
      <c r="RE31" s="84"/>
      <c r="RF31" s="84"/>
      <c r="RG31" s="85"/>
      <c r="RH31" s="83" t="str">
        <f>データ!$F$10</f>
        <v>R05</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151.69</v>
      </c>
      <c r="Y32" s="121"/>
      <c r="Z32" s="121"/>
      <c r="AA32" s="121"/>
      <c r="AB32" s="121"/>
      <c r="AC32" s="121"/>
      <c r="AD32" s="121"/>
      <c r="AE32" s="121"/>
      <c r="AF32" s="121"/>
      <c r="AG32" s="121"/>
      <c r="AH32" s="121"/>
      <c r="AI32" s="121"/>
      <c r="AJ32" s="121"/>
      <c r="AK32" s="121"/>
      <c r="AL32" s="121"/>
      <c r="AM32" s="121"/>
      <c r="AN32" s="121"/>
      <c r="AO32" s="121"/>
      <c r="AP32" s="121"/>
      <c r="AQ32" s="122"/>
      <c r="AR32" s="120">
        <f>データ!U6</f>
        <v>136.30000000000001</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143.41</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125.89</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131.80000000000001</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1208.95</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1690.82</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1549.83</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1691.5</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2133.16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40.380000000000003</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33.409999999999997</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23.91</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18.09</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12.08</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119.89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119.93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118.4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113.04</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115.02</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16.670000000000002</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9.4700000000000006</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11.03</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1.88</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1.46</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368.36</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380.84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424.64</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427.23</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454.07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227.51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225.72</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217.8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216.05</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213.13</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R01</v>
      </c>
      <c r="Y54" s="84"/>
      <c r="Z54" s="84"/>
      <c r="AA54" s="84"/>
      <c r="AB54" s="84"/>
      <c r="AC54" s="84"/>
      <c r="AD54" s="84"/>
      <c r="AE54" s="84"/>
      <c r="AF54" s="84"/>
      <c r="AG54" s="84"/>
      <c r="AH54" s="84"/>
      <c r="AI54" s="84"/>
      <c r="AJ54" s="84"/>
      <c r="AK54" s="84"/>
      <c r="AL54" s="84"/>
      <c r="AM54" s="84"/>
      <c r="AN54" s="84"/>
      <c r="AO54" s="84"/>
      <c r="AP54" s="84"/>
      <c r="AQ54" s="85"/>
      <c r="AR54" s="83" t="str">
        <f>データ!$C$10</f>
        <v>R02</v>
      </c>
      <c r="AS54" s="84"/>
      <c r="AT54" s="84"/>
      <c r="AU54" s="84"/>
      <c r="AV54" s="84"/>
      <c r="AW54" s="84"/>
      <c r="AX54" s="84"/>
      <c r="AY54" s="84"/>
      <c r="AZ54" s="84"/>
      <c r="BA54" s="84"/>
      <c r="BB54" s="84"/>
      <c r="BC54" s="84"/>
      <c r="BD54" s="84"/>
      <c r="BE54" s="84"/>
      <c r="BF54" s="84"/>
      <c r="BG54" s="84"/>
      <c r="BH54" s="84"/>
      <c r="BI54" s="84"/>
      <c r="BJ54" s="84"/>
      <c r="BK54" s="85"/>
      <c r="BL54" s="83" t="str">
        <f>データ!$D$10</f>
        <v>R03</v>
      </c>
      <c r="BM54" s="84"/>
      <c r="BN54" s="84"/>
      <c r="BO54" s="84"/>
      <c r="BP54" s="84"/>
      <c r="BQ54" s="84"/>
      <c r="BR54" s="84"/>
      <c r="BS54" s="84"/>
      <c r="BT54" s="84"/>
      <c r="BU54" s="84"/>
      <c r="BV54" s="84"/>
      <c r="BW54" s="84"/>
      <c r="BX54" s="84"/>
      <c r="BY54" s="84"/>
      <c r="BZ54" s="84"/>
      <c r="CA54" s="84"/>
      <c r="CB54" s="84"/>
      <c r="CC54" s="84"/>
      <c r="CD54" s="84"/>
      <c r="CE54" s="85"/>
      <c r="CF54" s="83" t="str">
        <f>データ!$E$10</f>
        <v>R04</v>
      </c>
      <c r="CG54" s="84"/>
      <c r="CH54" s="84"/>
      <c r="CI54" s="84"/>
      <c r="CJ54" s="84"/>
      <c r="CK54" s="84"/>
      <c r="CL54" s="84"/>
      <c r="CM54" s="84"/>
      <c r="CN54" s="84"/>
      <c r="CO54" s="84"/>
      <c r="CP54" s="84"/>
      <c r="CQ54" s="84"/>
      <c r="CR54" s="84"/>
      <c r="CS54" s="84"/>
      <c r="CT54" s="84"/>
      <c r="CU54" s="84"/>
      <c r="CV54" s="84"/>
      <c r="CW54" s="84"/>
      <c r="CX54" s="84"/>
      <c r="CY54" s="85"/>
      <c r="CZ54" s="83" t="str">
        <f>データ!$F$10</f>
        <v>R05</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R01</v>
      </c>
      <c r="ES54" s="84"/>
      <c r="ET54" s="84"/>
      <c r="EU54" s="84"/>
      <c r="EV54" s="84"/>
      <c r="EW54" s="84"/>
      <c r="EX54" s="84"/>
      <c r="EY54" s="84"/>
      <c r="EZ54" s="84"/>
      <c r="FA54" s="84"/>
      <c r="FB54" s="84"/>
      <c r="FC54" s="84"/>
      <c r="FD54" s="84"/>
      <c r="FE54" s="84"/>
      <c r="FF54" s="84"/>
      <c r="FG54" s="84"/>
      <c r="FH54" s="84"/>
      <c r="FI54" s="84"/>
      <c r="FJ54" s="84"/>
      <c r="FK54" s="85"/>
      <c r="FL54" s="83" t="str">
        <f>データ!$C$10</f>
        <v>R02</v>
      </c>
      <c r="FM54" s="84"/>
      <c r="FN54" s="84"/>
      <c r="FO54" s="84"/>
      <c r="FP54" s="84"/>
      <c r="FQ54" s="84"/>
      <c r="FR54" s="84"/>
      <c r="FS54" s="84"/>
      <c r="FT54" s="84"/>
      <c r="FU54" s="84"/>
      <c r="FV54" s="84"/>
      <c r="FW54" s="84"/>
      <c r="FX54" s="84"/>
      <c r="FY54" s="84"/>
      <c r="FZ54" s="84"/>
      <c r="GA54" s="84"/>
      <c r="GB54" s="84"/>
      <c r="GC54" s="84"/>
      <c r="GD54" s="84"/>
      <c r="GE54" s="85"/>
      <c r="GF54" s="83" t="str">
        <f>データ!$D$10</f>
        <v>R03</v>
      </c>
      <c r="GG54" s="84"/>
      <c r="GH54" s="84"/>
      <c r="GI54" s="84"/>
      <c r="GJ54" s="84"/>
      <c r="GK54" s="84"/>
      <c r="GL54" s="84"/>
      <c r="GM54" s="84"/>
      <c r="GN54" s="84"/>
      <c r="GO54" s="84"/>
      <c r="GP54" s="84"/>
      <c r="GQ54" s="84"/>
      <c r="GR54" s="84"/>
      <c r="GS54" s="84"/>
      <c r="GT54" s="84"/>
      <c r="GU54" s="84"/>
      <c r="GV54" s="84"/>
      <c r="GW54" s="84"/>
      <c r="GX54" s="84"/>
      <c r="GY54" s="85"/>
      <c r="GZ54" s="83" t="str">
        <f>データ!$E$10</f>
        <v>R04</v>
      </c>
      <c r="HA54" s="84"/>
      <c r="HB54" s="84"/>
      <c r="HC54" s="84"/>
      <c r="HD54" s="84"/>
      <c r="HE54" s="84"/>
      <c r="HF54" s="84"/>
      <c r="HG54" s="84"/>
      <c r="HH54" s="84"/>
      <c r="HI54" s="84"/>
      <c r="HJ54" s="84"/>
      <c r="HK54" s="84"/>
      <c r="HL54" s="84"/>
      <c r="HM54" s="84"/>
      <c r="HN54" s="84"/>
      <c r="HO54" s="84"/>
      <c r="HP54" s="84"/>
      <c r="HQ54" s="84"/>
      <c r="HR54" s="84"/>
      <c r="HS54" s="85"/>
      <c r="HT54" s="83" t="str">
        <f>データ!$F$10</f>
        <v>R05</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R01</v>
      </c>
      <c r="JM54" s="84"/>
      <c r="JN54" s="84"/>
      <c r="JO54" s="84"/>
      <c r="JP54" s="84"/>
      <c r="JQ54" s="84"/>
      <c r="JR54" s="84"/>
      <c r="JS54" s="84"/>
      <c r="JT54" s="84"/>
      <c r="JU54" s="84"/>
      <c r="JV54" s="84"/>
      <c r="JW54" s="84"/>
      <c r="JX54" s="84"/>
      <c r="JY54" s="84"/>
      <c r="JZ54" s="84"/>
      <c r="KA54" s="84"/>
      <c r="KB54" s="84"/>
      <c r="KC54" s="84"/>
      <c r="KD54" s="84"/>
      <c r="KE54" s="85"/>
      <c r="KF54" s="83" t="str">
        <f>データ!$C$10</f>
        <v>R02</v>
      </c>
      <c r="KG54" s="84"/>
      <c r="KH54" s="84"/>
      <c r="KI54" s="84"/>
      <c r="KJ54" s="84"/>
      <c r="KK54" s="84"/>
      <c r="KL54" s="84"/>
      <c r="KM54" s="84"/>
      <c r="KN54" s="84"/>
      <c r="KO54" s="84"/>
      <c r="KP54" s="84"/>
      <c r="KQ54" s="84"/>
      <c r="KR54" s="84"/>
      <c r="KS54" s="84"/>
      <c r="KT54" s="84"/>
      <c r="KU54" s="84"/>
      <c r="KV54" s="84"/>
      <c r="KW54" s="84"/>
      <c r="KX54" s="84"/>
      <c r="KY54" s="85"/>
      <c r="KZ54" s="83" t="str">
        <f>データ!$D$10</f>
        <v>R03</v>
      </c>
      <c r="LA54" s="84"/>
      <c r="LB54" s="84"/>
      <c r="LC54" s="84"/>
      <c r="LD54" s="84"/>
      <c r="LE54" s="84"/>
      <c r="LF54" s="84"/>
      <c r="LG54" s="84"/>
      <c r="LH54" s="84"/>
      <c r="LI54" s="84"/>
      <c r="LJ54" s="84"/>
      <c r="LK54" s="84"/>
      <c r="LL54" s="84"/>
      <c r="LM54" s="84"/>
      <c r="LN54" s="84"/>
      <c r="LO54" s="84"/>
      <c r="LP54" s="84"/>
      <c r="LQ54" s="84"/>
      <c r="LR54" s="84"/>
      <c r="LS54" s="85"/>
      <c r="LT54" s="83" t="str">
        <f>データ!$E$10</f>
        <v>R04</v>
      </c>
      <c r="LU54" s="84"/>
      <c r="LV54" s="84"/>
      <c r="LW54" s="84"/>
      <c r="LX54" s="84"/>
      <c r="LY54" s="84"/>
      <c r="LZ54" s="84"/>
      <c r="MA54" s="84"/>
      <c r="MB54" s="84"/>
      <c r="MC54" s="84"/>
      <c r="MD54" s="84"/>
      <c r="ME54" s="84"/>
      <c r="MF54" s="84"/>
      <c r="MG54" s="84"/>
      <c r="MH54" s="84"/>
      <c r="MI54" s="84"/>
      <c r="MJ54" s="84"/>
      <c r="MK54" s="84"/>
      <c r="ML54" s="84"/>
      <c r="MM54" s="85"/>
      <c r="MN54" s="83" t="str">
        <f>データ!$F$10</f>
        <v>R05</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R01</v>
      </c>
      <c r="OG54" s="84"/>
      <c r="OH54" s="84"/>
      <c r="OI54" s="84"/>
      <c r="OJ54" s="84"/>
      <c r="OK54" s="84"/>
      <c r="OL54" s="84"/>
      <c r="OM54" s="84"/>
      <c r="ON54" s="84"/>
      <c r="OO54" s="84"/>
      <c r="OP54" s="84"/>
      <c r="OQ54" s="84"/>
      <c r="OR54" s="84"/>
      <c r="OS54" s="84"/>
      <c r="OT54" s="84"/>
      <c r="OU54" s="84"/>
      <c r="OV54" s="84"/>
      <c r="OW54" s="84"/>
      <c r="OX54" s="84"/>
      <c r="OY54" s="85"/>
      <c r="OZ54" s="83" t="str">
        <f>データ!$C$10</f>
        <v>R02</v>
      </c>
      <c r="PA54" s="84"/>
      <c r="PB54" s="84"/>
      <c r="PC54" s="84"/>
      <c r="PD54" s="84"/>
      <c r="PE54" s="84"/>
      <c r="PF54" s="84"/>
      <c r="PG54" s="84"/>
      <c r="PH54" s="84"/>
      <c r="PI54" s="84"/>
      <c r="PJ54" s="84"/>
      <c r="PK54" s="84"/>
      <c r="PL54" s="84"/>
      <c r="PM54" s="84"/>
      <c r="PN54" s="84"/>
      <c r="PO54" s="84"/>
      <c r="PP54" s="84"/>
      <c r="PQ54" s="84"/>
      <c r="PR54" s="84"/>
      <c r="PS54" s="85"/>
      <c r="PT54" s="83" t="str">
        <f>データ!$D$10</f>
        <v>R03</v>
      </c>
      <c r="PU54" s="84"/>
      <c r="PV54" s="84"/>
      <c r="PW54" s="84"/>
      <c r="PX54" s="84"/>
      <c r="PY54" s="84"/>
      <c r="PZ54" s="84"/>
      <c r="QA54" s="84"/>
      <c r="QB54" s="84"/>
      <c r="QC54" s="84"/>
      <c r="QD54" s="84"/>
      <c r="QE54" s="84"/>
      <c r="QF54" s="84"/>
      <c r="QG54" s="84"/>
      <c r="QH54" s="84"/>
      <c r="QI54" s="84"/>
      <c r="QJ54" s="84"/>
      <c r="QK54" s="84"/>
      <c r="QL54" s="84"/>
      <c r="QM54" s="85"/>
      <c r="QN54" s="83" t="str">
        <f>データ!$E$10</f>
        <v>R04</v>
      </c>
      <c r="QO54" s="84"/>
      <c r="QP54" s="84"/>
      <c r="QQ54" s="84"/>
      <c r="QR54" s="84"/>
      <c r="QS54" s="84"/>
      <c r="QT54" s="84"/>
      <c r="QU54" s="84"/>
      <c r="QV54" s="84"/>
      <c r="QW54" s="84"/>
      <c r="QX54" s="84"/>
      <c r="QY54" s="84"/>
      <c r="QZ54" s="84"/>
      <c r="RA54" s="84"/>
      <c r="RB54" s="84"/>
      <c r="RC54" s="84"/>
      <c r="RD54" s="84"/>
      <c r="RE54" s="84"/>
      <c r="RF54" s="84"/>
      <c r="RG54" s="85"/>
      <c r="RH54" s="83" t="str">
        <f>データ!$F$10</f>
        <v>R05</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154.69999999999999</v>
      </c>
      <c r="Y55" s="121"/>
      <c r="Z55" s="121"/>
      <c r="AA55" s="121"/>
      <c r="AB55" s="121"/>
      <c r="AC55" s="121"/>
      <c r="AD55" s="121"/>
      <c r="AE55" s="121"/>
      <c r="AF55" s="121"/>
      <c r="AG55" s="121"/>
      <c r="AH55" s="121"/>
      <c r="AI55" s="121"/>
      <c r="AJ55" s="121"/>
      <c r="AK55" s="121"/>
      <c r="AL55" s="121"/>
      <c r="AM55" s="121"/>
      <c r="AN55" s="121"/>
      <c r="AO55" s="121"/>
      <c r="AP55" s="121"/>
      <c r="AQ55" s="122"/>
      <c r="AR55" s="120">
        <f>データ!BM6</f>
        <v>137.46</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144.87</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121.55</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127.73</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21.2</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22.63</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21.47</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25.13</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24.18</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79.66</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79.03</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83.4</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81.790000000000006</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82.37</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77.59</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80.209999999999994</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80.209999999999994</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83.28</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83.3</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117.69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116.75</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115.48</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109.91</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111.83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17.07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17.22</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17.440000000000001</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18.62</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18.36</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57.96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56.81</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55.65</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54.73</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80.540000000000006</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80.08</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79.69</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78.66</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80.2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2">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2">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2">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2">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2">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2">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2">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2">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2">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2">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2">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2">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2">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R01</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R02</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R03</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R04</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R05</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R01</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R02</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R03</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R04</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R05</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R01</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R02</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R03</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R04</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R05</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2">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62.4</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62.8</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64.03</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65.84</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64.64</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61.44</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61.44</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61.46</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61.98</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60.82</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0</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0</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1.54</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2.66</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2">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60.09</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60.35</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61.07</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61.99</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62.44</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50.93</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52.07</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50.36</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51.48</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52.79</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0.22</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0.5</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0.2</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0.24</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0.31</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37</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2" t="str">
        <f>データ!AD6</f>
        <v>【114.39】</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【23.61】</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【494.95】</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【229.84】</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【110.13】</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【19.72】</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【52.61】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【77.52】</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【61.16】</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【49.95】</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【0.32】</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Y/bAtS6wxmRv3gUCAXWpKC9K/GreZ4gGS6MOzPkoLL8dURKej1R2I/NskWwAHNKNSvmr+eqhsqxKZ6QfIwnUBg==" saltValue="qGz0zZAgvwCFkbsvxHu5uQ=="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x14ac:dyDescent="0.2"/>
  <cols>
    <col min="1" max="1" width="22.81640625" bestFit="1" customWidth="1"/>
    <col min="2" max="7" width="11.90625" customWidth="1"/>
    <col min="8" max="8" width="16.1796875" bestFit="1" customWidth="1"/>
    <col min="9" max="140" width="11.90625" customWidth="1"/>
  </cols>
  <sheetData>
    <row r="1" spans="1:140" x14ac:dyDescent="0.2">
      <c r="A1" t="s">
        <v>38</v>
      </c>
    </row>
    <row r="2" spans="1:140" x14ac:dyDescent="0.2">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2">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2">
      <c r="A6" s="28" t="s">
        <v>87</v>
      </c>
      <c r="B6" s="33"/>
      <c r="C6" s="33"/>
      <c r="D6" s="33"/>
      <c r="E6" s="33"/>
      <c r="F6" s="33"/>
      <c r="G6" s="33"/>
      <c r="H6" s="33"/>
      <c r="I6" s="33"/>
      <c r="J6" s="33"/>
      <c r="K6" s="33"/>
      <c r="L6" s="33"/>
      <c r="M6" s="33"/>
      <c r="N6" s="33"/>
      <c r="O6" s="33"/>
      <c r="P6" s="33"/>
      <c r="Q6" s="34"/>
      <c r="R6" s="33"/>
      <c r="S6" s="33"/>
      <c r="T6" s="35">
        <f t="shared" ref="T6:CE6" si="3">T7</f>
        <v>151.69</v>
      </c>
      <c r="U6" s="35">
        <f>U7</f>
        <v>136.30000000000001</v>
      </c>
      <c r="V6" s="35">
        <f>V7</f>
        <v>143.41</v>
      </c>
      <c r="W6" s="35">
        <f>W7</f>
        <v>125.89</v>
      </c>
      <c r="X6" s="35">
        <f t="shared" si="3"/>
        <v>131.80000000000001</v>
      </c>
      <c r="Y6" s="35">
        <f t="shared" si="3"/>
        <v>119.89</v>
      </c>
      <c r="Z6" s="35">
        <f t="shared" si="3"/>
        <v>119.93</v>
      </c>
      <c r="AA6" s="35">
        <f t="shared" si="3"/>
        <v>118.4</v>
      </c>
      <c r="AB6" s="35">
        <f t="shared" si="3"/>
        <v>113.04</v>
      </c>
      <c r="AC6" s="35">
        <f t="shared" si="3"/>
        <v>115.02</v>
      </c>
      <c r="AD6" s="33" t="str">
        <f>IF(AD7="-","【-】","【"&amp;SUBSTITUTE(TEXT(AD7,"#,##0.00"),"-","△")&amp;"】")</f>
        <v>【114.39】</v>
      </c>
      <c r="AE6" s="35">
        <f t="shared" si="3"/>
        <v>0</v>
      </c>
      <c r="AF6" s="35">
        <f>AF7</f>
        <v>0</v>
      </c>
      <c r="AG6" s="35">
        <f>AG7</f>
        <v>0</v>
      </c>
      <c r="AH6" s="35">
        <f>AH7</f>
        <v>0</v>
      </c>
      <c r="AI6" s="35">
        <f t="shared" si="3"/>
        <v>0</v>
      </c>
      <c r="AJ6" s="35">
        <f t="shared" si="3"/>
        <v>16.670000000000002</v>
      </c>
      <c r="AK6" s="35">
        <f t="shared" si="3"/>
        <v>9.4700000000000006</v>
      </c>
      <c r="AL6" s="35">
        <f t="shared" si="3"/>
        <v>11.03</v>
      </c>
      <c r="AM6" s="35">
        <f t="shared" si="3"/>
        <v>1.88</v>
      </c>
      <c r="AN6" s="35">
        <f t="shared" si="3"/>
        <v>1.46</v>
      </c>
      <c r="AO6" s="33" t="str">
        <f>IF(AO7="-","【-】","【"&amp;SUBSTITUTE(TEXT(AO7,"#,##0.00"),"-","△")&amp;"】")</f>
        <v>【23.61】</v>
      </c>
      <c r="AP6" s="35">
        <f t="shared" si="3"/>
        <v>1208.95</v>
      </c>
      <c r="AQ6" s="35">
        <f>AQ7</f>
        <v>1690.82</v>
      </c>
      <c r="AR6" s="35">
        <f>AR7</f>
        <v>1549.83</v>
      </c>
      <c r="AS6" s="35">
        <f>AS7</f>
        <v>1691.5</v>
      </c>
      <c r="AT6" s="35">
        <f t="shared" si="3"/>
        <v>2133.16</v>
      </c>
      <c r="AU6" s="35">
        <f t="shared" si="3"/>
        <v>368.36</v>
      </c>
      <c r="AV6" s="35">
        <f t="shared" si="3"/>
        <v>380.84</v>
      </c>
      <c r="AW6" s="35">
        <f t="shared" si="3"/>
        <v>424.64</v>
      </c>
      <c r="AX6" s="35">
        <f t="shared" si="3"/>
        <v>427.23</v>
      </c>
      <c r="AY6" s="35">
        <f t="shared" si="3"/>
        <v>454.07</v>
      </c>
      <c r="AZ6" s="33" t="str">
        <f>IF(AZ7="-","【-】","【"&amp;SUBSTITUTE(TEXT(AZ7,"#,##0.00"),"-","△")&amp;"】")</f>
        <v>【494.95】</v>
      </c>
      <c r="BA6" s="35">
        <f t="shared" si="3"/>
        <v>40.380000000000003</v>
      </c>
      <c r="BB6" s="35">
        <f>BB7</f>
        <v>33.409999999999997</v>
      </c>
      <c r="BC6" s="35">
        <f>BC7</f>
        <v>23.91</v>
      </c>
      <c r="BD6" s="35">
        <f>BD7</f>
        <v>18.09</v>
      </c>
      <c r="BE6" s="35">
        <f t="shared" si="3"/>
        <v>12.08</v>
      </c>
      <c r="BF6" s="35">
        <f t="shared" si="3"/>
        <v>227.51</v>
      </c>
      <c r="BG6" s="35">
        <f t="shared" si="3"/>
        <v>225.72</v>
      </c>
      <c r="BH6" s="35">
        <f t="shared" si="3"/>
        <v>217.8</v>
      </c>
      <c r="BI6" s="35">
        <f t="shared" si="3"/>
        <v>216.05</v>
      </c>
      <c r="BJ6" s="35">
        <f t="shared" si="3"/>
        <v>213.13</v>
      </c>
      <c r="BK6" s="33" t="str">
        <f>IF(BK7="-","【-】","【"&amp;SUBSTITUTE(TEXT(BK7,"#,##0.00"),"-","△")&amp;"】")</f>
        <v>【229.84】</v>
      </c>
      <c r="BL6" s="35">
        <f t="shared" si="3"/>
        <v>154.69999999999999</v>
      </c>
      <c r="BM6" s="35">
        <f>BM7</f>
        <v>137.46</v>
      </c>
      <c r="BN6" s="35">
        <f>BN7</f>
        <v>144.87</v>
      </c>
      <c r="BO6" s="35">
        <f>BO7</f>
        <v>121.55</v>
      </c>
      <c r="BP6" s="35">
        <f t="shared" si="3"/>
        <v>127.73</v>
      </c>
      <c r="BQ6" s="35">
        <f t="shared" si="3"/>
        <v>117.69</v>
      </c>
      <c r="BR6" s="35">
        <f t="shared" si="3"/>
        <v>116.75</v>
      </c>
      <c r="BS6" s="35">
        <f t="shared" si="3"/>
        <v>115.48</v>
      </c>
      <c r="BT6" s="35">
        <f t="shared" si="3"/>
        <v>109.91</v>
      </c>
      <c r="BU6" s="35">
        <f t="shared" si="3"/>
        <v>111.83</v>
      </c>
      <c r="BV6" s="33" t="str">
        <f>IF(BV7="-","【-】","【"&amp;SUBSTITUTE(TEXT(BV7,"#,##0.00"),"-","△")&amp;"】")</f>
        <v>【110.13】</v>
      </c>
      <c r="BW6" s="35">
        <f t="shared" si="3"/>
        <v>21.2</v>
      </c>
      <c r="BX6" s="35">
        <f>BX7</f>
        <v>22.63</v>
      </c>
      <c r="BY6" s="35">
        <f>BY7</f>
        <v>21.47</v>
      </c>
      <c r="BZ6" s="35">
        <f>BZ7</f>
        <v>25.13</v>
      </c>
      <c r="CA6" s="35">
        <f t="shared" si="3"/>
        <v>24.18</v>
      </c>
      <c r="CB6" s="35">
        <f t="shared" si="3"/>
        <v>17.07</v>
      </c>
      <c r="CC6" s="35">
        <f t="shared" si="3"/>
        <v>17.22</v>
      </c>
      <c r="CD6" s="35">
        <f t="shared" si="3"/>
        <v>17.440000000000001</v>
      </c>
      <c r="CE6" s="35">
        <f t="shared" si="3"/>
        <v>18.62</v>
      </c>
      <c r="CF6" s="35">
        <f t="shared" ref="CF6" si="4">CF7</f>
        <v>18.36</v>
      </c>
      <c r="CG6" s="33" t="str">
        <f>IF(CG7="-","【-】","【"&amp;SUBSTITUTE(TEXT(CG7,"#,##0.00"),"-","△")&amp;"】")</f>
        <v>【19.72】</v>
      </c>
      <c r="CH6" s="35">
        <f t="shared" ref="CH6:CQ6" si="5">CH7</f>
        <v>79.66</v>
      </c>
      <c r="CI6" s="35">
        <f>CI7</f>
        <v>79.03</v>
      </c>
      <c r="CJ6" s="35">
        <f>CJ7</f>
        <v>83.4</v>
      </c>
      <c r="CK6" s="35">
        <f>CK7</f>
        <v>81.790000000000006</v>
      </c>
      <c r="CL6" s="35">
        <f t="shared" si="5"/>
        <v>82.37</v>
      </c>
      <c r="CM6" s="35">
        <f t="shared" si="5"/>
        <v>57.96</v>
      </c>
      <c r="CN6" s="35">
        <f t="shared" si="5"/>
        <v>56</v>
      </c>
      <c r="CO6" s="35">
        <f t="shared" si="5"/>
        <v>56.81</v>
      </c>
      <c r="CP6" s="35">
        <f t="shared" si="5"/>
        <v>55.65</v>
      </c>
      <c r="CQ6" s="35">
        <f t="shared" si="5"/>
        <v>54.73</v>
      </c>
      <c r="CR6" s="33" t="str">
        <f>IF(CR7="-","【-】","【"&amp;SUBSTITUTE(TEXT(CR7,"#,##0.00"),"-","△")&amp;"】")</f>
        <v>【52.61】</v>
      </c>
      <c r="CS6" s="35">
        <f t="shared" ref="CS6:DB6" si="6">CS7</f>
        <v>77.59</v>
      </c>
      <c r="CT6" s="35">
        <f>CT7</f>
        <v>80.209999999999994</v>
      </c>
      <c r="CU6" s="35">
        <f>CU7</f>
        <v>80.209999999999994</v>
      </c>
      <c r="CV6" s="35">
        <f>CV7</f>
        <v>83.28</v>
      </c>
      <c r="CW6" s="35">
        <f t="shared" si="6"/>
        <v>83.3</v>
      </c>
      <c r="CX6" s="35">
        <f t="shared" si="6"/>
        <v>80.540000000000006</v>
      </c>
      <c r="CY6" s="35">
        <f t="shared" si="6"/>
        <v>80.08</v>
      </c>
      <c r="CZ6" s="35">
        <f t="shared" si="6"/>
        <v>79.69</v>
      </c>
      <c r="DA6" s="35">
        <f t="shared" si="6"/>
        <v>78.66</v>
      </c>
      <c r="DB6" s="35">
        <f t="shared" si="6"/>
        <v>80.2</v>
      </c>
      <c r="DC6" s="33" t="str">
        <f>IF(DC7="-","【-】","【"&amp;SUBSTITUTE(TEXT(DC7,"#,##0.00"),"-","△")&amp;"】")</f>
        <v>【77.52】</v>
      </c>
      <c r="DD6" s="35">
        <f t="shared" ref="DD6:DM6" si="7">DD7</f>
        <v>62.4</v>
      </c>
      <c r="DE6" s="35">
        <f>DE7</f>
        <v>62.8</v>
      </c>
      <c r="DF6" s="35">
        <f>DF7</f>
        <v>64.03</v>
      </c>
      <c r="DG6" s="35">
        <f>DG7</f>
        <v>65.84</v>
      </c>
      <c r="DH6" s="35">
        <f t="shared" si="7"/>
        <v>64.64</v>
      </c>
      <c r="DI6" s="35">
        <f t="shared" si="7"/>
        <v>60.09</v>
      </c>
      <c r="DJ6" s="35">
        <f t="shared" si="7"/>
        <v>60.35</v>
      </c>
      <c r="DK6" s="35">
        <f t="shared" si="7"/>
        <v>61.07</v>
      </c>
      <c r="DL6" s="35">
        <f t="shared" si="7"/>
        <v>61.99</v>
      </c>
      <c r="DM6" s="35">
        <f t="shared" si="7"/>
        <v>62.44</v>
      </c>
      <c r="DN6" s="33" t="str">
        <f>IF(DN7="-","【-】","【"&amp;SUBSTITUTE(TEXT(DN7,"#,##0.00"),"-","△")&amp;"】")</f>
        <v>【61.16】</v>
      </c>
      <c r="DO6" s="35">
        <f t="shared" ref="DO6:DX6" si="8">DO7</f>
        <v>61.44</v>
      </c>
      <c r="DP6" s="35">
        <f>DP7</f>
        <v>61.44</v>
      </c>
      <c r="DQ6" s="35">
        <f>DQ7</f>
        <v>61.46</v>
      </c>
      <c r="DR6" s="35">
        <f>DR7</f>
        <v>61.98</v>
      </c>
      <c r="DS6" s="35">
        <f t="shared" si="8"/>
        <v>60.82</v>
      </c>
      <c r="DT6" s="35">
        <f t="shared" si="8"/>
        <v>50.93</v>
      </c>
      <c r="DU6" s="35">
        <f t="shared" si="8"/>
        <v>52.07</v>
      </c>
      <c r="DV6" s="35">
        <f t="shared" si="8"/>
        <v>50.36</v>
      </c>
      <c r="DW6" s="35">
        <f t="shared" si="8"/>
        <v>51.48</v>
      </c>
      <c r="DX6" s="35">
        <f t="shared" si="8"/>
        <v>52.79</v>
      </c>
      <c r="DY6" s="33" t="str">
        <f>IF(DY7="-","【-】","【"&amp;SUBSTITUTE(TEXT(DY7,"#,##0.00"),"-","△")&amp;"】")</f>
        <v>【49.95】</v>
      </c>
      <c r="DZ6" s="35">
        <f t="shared" ref="DZ6:EI6" si="9">DZ7</f>
        <v>0</v>
      </c>
      <c r="EA6" s="35">
        <f>EA7</f>
        <v>0</v>
      </c>
      <c r="EB6" s="35">
        <f>EB7</f>
        <v>0</v>
      </c>
      <c r="EC6" s="35">
        <f>EC7</f>
        <v>1.54</v>
      </c>
      <c r="ED6" s="35">
        <f t="shared" si="9"/>
        <v>2.66</v>
      </c>
      <c r="EE6" s="35">
        <f t="shared" si="9"/>
        <v>0.22</v>
      </c>
      <c r="EF6" s="35">
        <f t="shared" si="9"/>
        <v>0.5</v>
      </c>
      <c r="EG6" s="35">
        <f t="shared" si="9"/>
        <v>0.2</v>
      </c>
      <c r="EH6" s="35">
        <f t="shared" si="9"/>
        <v>0.24</v>
      </c>
      <c r="EI6" s="35">
        <f t="shared" si="9"/>
        <v>0.31</v>
      </c>
      <c r="EJ6" s="33" t="str">
        <f>IF(EJ7="-","【-】","【"&amp;SUBSTITUTE(TEXT(EJ7,"#,##0.00"),"-","△")&amp;"】")</f>
        <v>【0.32】</v>
      </c>
    </row>
    <row r="7" spans="1:140" s="36" customFormat="1" x14ac:dyDescent="0.2">
      <c r="A7"/>
      <c r="B7" s="37" t="s">
        <v>88</v>
      </c>
      <c r="C7" s="37" t="s">
        <v>89</v>
      </c>
      <c r="D7" s="37" t="s">
        <v>90</v>
      </c>
      <c r="E7" s="37" t="s">
        <v>91</v>
      </c>
      <c r="F7" s="37" t="s">
        <v>92</v>
      </c>
      <c r="G7" s="37" t="s">
        <v>93</v>
      </c>
      <c r="H7" s="37" t="s">
        <v>94</v>
      </c>
      <c r="I7" s="37" t="s">
        <v>95</v>
      </c>
      <c r="J7" s="37" t="s">
        <v>96</v>
      </c>
      <c r="K7" s="38">
        <v>293000</v>
      </c>
      <c r="L7" s="37" t="s">
        <v>97</v>
      </c>
      <c r="M7" s="38">
        <v>1</v>
      </c>
      <c r="N7" s="38">
        <v>241344</v>
      </c>
      <c r="O7" s="39" t="s">
        <v>98</v>
      </c>
      <c r="P7" s="39">
        <v>96.8</v>
      </c>
      <c r="Q7" s="38">
        <v>27</v>
      </c>
      <c r="R7" s="38">
        <v>244075</v>
      </c>
      <c r="S7" s="37" t="s">
        <v>99</v>
      </c>
      <c r="T7" s="40">
        <v>151.69</v>
      </c>
      <c r="U7" s="40">
        <v>136.30000000000001</v>
      </c>
      <c r="V7" s="40">
        <v>143.41</v>
      </c>
      <c r="W7" s="40">
        <v>125.89</v>
      </c>
      <c r="X7" s="40">
        <v>131.80000000000001</v>
      </c>
      <c r="Y7" s="40">
        <v>119.89</v>
      </c>
      <c r="Z7" s="40">
        <v>119.93</v>
      </c>
      <c r="AA7" s="40">
        <v>118.4</v>
      </c>
      <c r="AB7" s="40">
        <v>113.04</v>
      </c>
      <c r="AC7" s="41">
        <v>115.02</v>
      </c>
      <c r="AD7" s="40">
        <v>114.39</v>
      </c>
      <c r="AE7" s="40">
        <v>0</v>
      </c>
      <c r="AF7" s="40">
        <v>0</v>
      </c>
      <c r="AG7" s="40">
        <v>0</v>
      </c>
      <c r="AH7" s="40">
        <v>0</v>
      </c>
      <c r="AI7" s="40">
        <v>0</v>
      </c>
      <c r="AJ7" s="40">
        <v>16.670000000000002</v>
      </c>
      <c r="AK7" s="40">
        <v>9.4700000000000006</v>
      </c>
      <c r="AL7" s="40">
        <v>11.03</v>
      </c>
      <c r="AM7" s="40">
        <v>1.88</v>
      </c>
      <c r="AN7" s="40">
        <v>1.46</v>
      </c>
      <c r="AO7" s="40">
        <v>23.61</v>
      </c>
      <c r="AP7" s="40">
        <v>1208.95</v>
      </c>
      <c r="AQ7" s="40">
        <v>1690.82</v>
      </c>
      <c r="AR7" s="40">
        <v>1549.83</v>
      </c>
      <c r="AS7" s="40">
        <v>1691.5</v>
      </c>
      <c r="AT7" s="40">
        <v>2133.16</v>
      </c>
      <c r="AU7" s="40">
        <v>368.36</v>
      </c>
      <c r="AV7" s="40">
        <v>380.84</v>
      </c>
      <c r="AW7" s="40">
        <v>424.64</v>
      </c>
      <c r="AX7" s="40">
        <v>427.23</v>
      </c>
      <c r="AY7" s="40">
        <v>454.07</v>
      </c>
      <c r="AZ7" s="40">
        <v>494.95</v>
      </c>
      <c r="BA7" s="40">
        <v>40.380000000000003</v>
      </c>
      <c r="BB7" s="40">
        <v>33.409999999999997</v>
      </c>
      <c r="BC7" s="40">
        <v>23.91</v>
      </c>
      <c r="BD7" s="40">
        <v>18.09</v>
      </c>
      <c r="BE7" s="40">
        <v>12.08</v>
      </c>
      <c r="BF7" s="40">
        <v>227.51</v>
      </c>
      <c r="BG7" s="40">
        <v>225.72</v>
      </c>
      <c r="BH7" s="40">
        <v>217.8</v>
      </c>
      <c r="BI7" s="40">
        <v>216.05</v>
      </c>
      <c r="BJ7" s="40">
        <v>213.13</v>
      </c>
      <c r="BK7" s="40">
        <v>229.84</v>
      </c>
      <c r="BL7" s="40">
        <v>154.69999999999999</v>
      </c>
      <c r="BM7" s="40">
        <v>137.46</v>
      </c>
      <c r="BN7" s="40">
        <v>144.87</v>
      </c>
      <c r="BO7" s="40">
        <v>121.55</v>
      </c>
      <c r="BP7" s="40">
        <v>127.73</v>
      </c>
      <c r="BQ7" s="40">
        <v>117.69</v>
      </c>
      <c r="BR7" s="40">
        <v>116.75</v>
      </c>
      <c r="BS7" s="40">
        <v>115.48</v>
      </c>
      <c r="BT7" s="40">
        <v>109.91</v>
      </c>
      <c r="BU7" s="40">
        <v>111.83</v>
      </c>
      <c r="BV7" s="40">
        <v>110.13</v>
      </c>
      <c r="BW7" s="40">
        <v>21.2</v>
      </c>
      <c r="BX7" s="40">
        <v>22.63</v>
      </c>
      <c r="BY7" s="40">
        <v>21.47</v>
      </c>
      <c r="BZ7" s="40">
        <v>25.13</v>
      </c>
      <c r="CA7" s="40">
        <v>24.18</v>
      </c>
      <c r="CB7" s="40">
        <v>17.07</v>
      </c>
      <c r="CC7" s="40">
        <v>17.22</v>
      </c>
      <c r="CD7" s="40">
        <v>17.440000000000001</v>
      </c>
      <c r="CE7" s="40">
        <v>18.62</v>
      </c>
      <c r="CF7" s="40">
        <v>18.36</v>
      </c>
      <c r="CG7" s="40">
        <v>19.72</v>
      </c>
      <c r="CH7" s="40">
        <v>79.66</v>
      </c>
      <c r="CI7" s="40">
        <v>79.03</v>
      </c>
      <c r="CJ7" s="40">
        <v>83.4</v>
      </c>
      <c r="CK7" s="40">
        <v>81.790000000000006</v>
      </c>
      <c r="CL7" s="40">
        <v>82.37</v>
      </c>
      <c r="CM7" s="40">
        <v>57.96</v>
      </c>
      <c r="CN7" s="40">
        <v>56</v>
      </c>
      <c r="CO7" s="40">
        <v>56.81</v>
      </c>
      <c r="CP7" s="40">
        <v>55.65</v>
      </c>
      <c r="CQ7" s="40">
        <v>54.73</v>
      </c>
      <c r="CR7" s="40">
        <v>52.61</v>
      </c>
      <c r="CS7" s="40">
        <v>77.59</v>
      </c>
      <c r="CT7" s="40">
        <v>80.209999999999994</v>
      </c>
      <c r="CU7" s="40">
        <v>80.209999999999994</v>
      </c>
      <c r="CV7" s="40">
        <v>83.28</v>
      </c>
      <c r="CW7" s="40">
        <v>83.3</v>
      </c>
      <c r="CX7" s="40">
        <v>80.540000000000006</v>
      </c>
      <c r="CY7" s="40">
        <v>80.08</v>
      </c>
      <c r="CZ7" s="40">
        <v>79.69</v>
      </c>
      <c r="DA7" s="40">
        <v>78.66</v>
      </c>
      <c r="DB7" s="40">
        <v>80.2</v>
      </c>
      <c r="DC7" s="40">
        <v>77.52</v>
      </c>
      <c r="DD7" s="40">
        <v>62.4</v>
      </c>
      <c r="DE7" s="40">
        <v>62.8</v>
      </c>
      <c r="DF7" s="40">
        <v>64.03</v>
      </c>
      <c r="DG7" s="40">
        <v>65.84</v>
      </c>
      <c r="DH7" s="40">
        <v>64.64</v>
      </c>
      <c r="DI7" s="40">
        <v>60.09</v>
      </c>
      <c r="DJ7" s="40">
        <v>60.35</v>
      </c>
      <c r="DK7" s="40">
        <v>61.07</v>
      </c>
      <c r="DL7" s="40">
        <v>61.99</v>
      </c>
      <c r="DM7" s="40">
        <v>62.44</v>
      </c>
      <c r="DN7" s="40">
        <v>61.16</v>
      </c>
      <c r="DO7" s="40">
        <v>61.44</v>
      </c>
      <c r="DP7" s="40">
        <v>61.44</v>
      </c>
      <c r="DQ7" s="40">
        <v>61.46</v>
      </c>
      <c r="DR7" s="40">
        <v>61.98</v>
      </c>
      <c r="DS7" s="40">
        <v>60.82</v>
      </c>
      <c r="DT7" s="40">
        <v>50.93</v>
      </c>
      <c r="DU7" s="40">
        <v>52.07</v>
      </c>
      <c r="DV7" s="40">
        <v>50.36</v>
      </c>
      <c r="DW7" s="40">
        <v>51.48</v>
      </c>
      <c r="DX7" s="40">
        <v>52.79</v>
      </c>
      <c r="DY7" s="40">
        <v>49.95</v>
      </c>
      <c r="DZ7" s="40">
        <v>0</v>
      </c>
      <c r="EA7" s="40">
        <v>0</v>
      </c>
      <c r="EB7" s="40">
        <v>0</v>
      </c>
      <c r="EC7" s="40">
        <v>1.54</v>
      </c>
      <c r="ED7" s="40">
        <v>2.66</v>
      </c>
      <c r="EE7" s="40">
        <v>0.22</v>
      </c>
      <c r="EF7" s="40">
        <v>0.5</v>
      </c>
      <c r="EG7" s="40">
        <v>0.2</v>
      </c>
      <c r="EH7" s="40">
        <v>0.24</v>
      </c>
      <c r="EI7" s="40">
        <v>0.31</v>
      </c>
      <c r="EJ7" s="40">
        <v>0.32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41</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2">
      <c r="T11" s="47" t="s">
        <v>23</v>
      </c>
      <c r="U11" s="48">
        <f>IF(T6="-",NA(),T6)</f>
        <v>151.69</v>
      </c>
      <c r="V11" s="48">
        <f>IF(U6="-",NA(),U6)</f>
        <v>136.30000000000001</v>
      </c>
      <c r="W11" s="48">
        <f>IF(V6="-",NA(),V6)</f>
        <v>143.41</v>
      </c>
      <c r="X11" s="48">
        <f>IF(W6="-",NA(),W6)</f>
        <v>125.89</v>
      </c>
      <c r="Y11" s="48">
        <f>IF(X6="-",NA(),X6)</f>
        <v>131.80000000000001</v>
      </c>
      <c r="AE11" s="47" t="s">
        <v>23</v>
      </c>
      <c r="AF11" s="48">
        <f>IF(AE6="-",NA(),AE6)</f>
        <v>0</v>
      </c>
      <c r="AG11" s="48">
        <f>IF(AF6="-",NA(),AF6)</f>
        <v>0</v>
      </c>
      <c r="AH11" s="48">
        <f>IF(AG6="-",NA(),AG6)</f>
        <v>0</v>
      </c>
      <c r="AI11" s="48">
        <f>IF(AH6="-",NA(),AH6)</f>
        <v>0</v>
      </c>
      <c r="AJ11" s="48">
        <f>IF(AI6="-",NA(),AI6)</f>
        <v>0</v>
      </c>
      <c r="AP11" s="47" t="s">
        <v>23</v>
      </c>
      <c r="AQ11" s="48">
        <f>IF(AP6="-",NA(),AP6)</f>
        <v>1208.95</v>
      </c>
      <c r="AR11" s="48">
        <f>IF(AQ6="-",NA(),AQ6)</f>
        <v>1690.82</v>
      </c>
      <c r="AS11" s="48">
        <f>IF(AR6="-",NA(),AR6)</f>
        <v>1549.83</v>
      </c>
      <c r="AT11" s="48">
        <f>IF(AS6="-",NA(),AS6)</f>
        <v>1691.5</v>
      </c>
      <c r="AU11" s="48">
        <f>IF(AT6="-",NA(),AT6)</f>
        <v>2133.16</v>
      </c>
      <c r="BA11" s="47" t="s">
        <v>23</v>
      </c>
      <c r="BB11" s="48">
        <f>IF(BA6="-",NA(),BA6)</f>
        <v>40.380000000000003</v>
      </c>
      <c r="BC11" s="48">
        <f>IF(BB6="-",NA(),BB6)</f>
        <v>33.409999999999997</v>
      </c>
      <c r="BD11" s="48">
        <f>IF(BC6="-",NA(),BC6)</f>
        <v>23.91</v>
      </c>
      <c r="BE11" s="48">
        <f>IF(BD6="-",NA(),BD6)</f>
        <v>18.09</v>
      </c>
      <c r="BF11" s="48">
        <f>IF(BE6="-",NA(),BE6)</f>
        <v>12.08</v>
      </c>
      <c r="BL11" s="47" t="s">
        <v>23</v>
      </c>
      <c r="BM11" s="48">
        <f>IF(BL6="-",NA(),BL6)</f>
        <v>154.69999999999999</v>
      </c>
      <c r="BN11" s="48">
        <f>IF(BM6="-",NA(),BM6)</f>
        <v>137.46</v>
      </c>
      <c r="BO11" s="48">
        <f>IF(BN6="-",NA(),BN6)</f>
        <v>144.87</v>
      </c>
      <c r="BP11" s="48">
        <f>IF(BO6="-",NA(),BO6)</f>
        <v>121.55</v>
      </c>
      <c r="BQ11" s="48">
        <f>IF(BP6="-",NA(),BP6)</f>
        <v>127.73</v>
      </c>
      <c r="BW11" s="47" t="s">
        <v>23</v>
      </c>
      <c r="BX11" s="48">
        <f>IF(BW6="-",NA(),BW6)</f>
        <v>21.2</v>
      </c>
      <c r="BY11" s="48">
        <f>IF(BX6="-",NA(),BX6)</f>
        <v>22.63</v>
      </c>
      <c r="BZ11" s="48">
        <f>IF(BY6="-",NA(),BY6)</f>
        <v>21.47</v>
      </c>
      <c r="CA11" s="48">
        <f>IF(BZ6="-",NA(),BZ6)</f>
        <v>25.13</v>
      </c>
      <c r="CB11" s="48">
        <f>IF(CA6="-",NA(),CA6)</f>
        <v>24.18</v>
      </c>
      <c r="CH11" s="47" t="s">
        <v>23</v>
      </c>
      <c r="CI11" s="48">
        <f>IF(CH6="-",NA(),CH6)</f>
        <v>79.66</v>
      </c>
      <c r="CJ11" s="48">
        <f>IF(CI6="-",NA(),CI6)</f>
        <v>79.03</v>
      </c>
      <c r="CK11" s="48">
        <f>IF(CJ6="-",NA(),CJ6)</f>
        <v>83.4</v>
      </c>
      <c r="CL11" s="48">
        <f>IF(CK6="-",NA(),CK6)</f>
        <v>81.790000000000006</v>
      </c>
      <c r="CM11" s="48">
        <f>IF(CL6="-",NA(),CL6)</f>
        <v>82.37</v>
      </c>
      <c r="CS11" s="47" t="s">
        <v>23</v>
      </c>
      <c r="CT11" s="48">
        <f>IF(CS6="-",NA(),CS6)</f>
        <v>77.59</v>
      </c>
      <c r="CU11" s="48">
        <f>IF(CT6="-",NA(),CT6)</f>
        <v>80.209999999999994</v>
      </c>
      <c r="CV11" s="48">
        <f>IF(CU6="-",NA(),CU6)</f>
        <v>80.209999999999994</v>
      </c>
      <c r="CW11" s="48">
        <f>IF(CV6="-",NA(),CV6)</f>
        <v>83.28</v>
      </c>
      <c r="CX11" s="48">
        <f>IF(CW6="-",NA(),CW6)</f>
        <v>83.3</v>
      </c>
      <c r="DD11" s="47" t="s">
        <v>23</v>
      </c>
      <c r="DE11" s="48">
        <f>IF(DD6="-",NA(),DD6)</f>
        <v>62.4</v>
      </c>
      <c r="DF11" s="48">
        <f>IF(DE6="-",NA(),DE6)</f>
        <v>62.8</v>
      </c>
      <c r="DG11" s="48">
        <f>IF(DF6="-",NA(),DF6)</f>
        <v>64.03</v>
      </c>
      <c r="DH11" s="48">
        <f>IF(DG6="-",NA(),DG6)</f>
        <v>65.84</v>
      </c>
      <c r="DI11" s="48">
        <f>IF(DH6="-",NA(),DH6)</f>
        <v>64.64</v>
      </c>
      <c r="DO11" s="47" t="s">
        <v>23</v>
      </c>
      <c r="DP11" s="48">
        <f>IF(DO6="-",NA(),DO6)</f>
        <v>61.44</v>
      </c>
      <c r="DQ11" s="48">
        <f>IF(DP6="-",NA(),DP6)</f>
        <v>61.44</v>
      </c>
      <c r="DR11" s="48">
        <f>IF(DQ6="-",NA(),DQ6)</f>
        <v>61.46</v>
      </c>
      <c r="DS11" s="48">
        <f>IF(DR6="-",NA(),DR6)</f>
        <v>61.98</v>
      </c>
      <c r="DT11" s="48">
        <f>IF(DS6="-",NA(),DS6)</f>
        <v>60.82</v>
      </c>
      <c r="DZ11" s="47" t="s">
        <v>23</v>
      </c>
      <c r="EA11" s="48">
        <f>IF(DZ6="-",NA(),DZ6)</f>
        <v>0</v>
      </c>
      <c r="EB11" s="48">
        <f>IF(EA6="-",NA(),EA6)</f>
        <v>0</v>
      </c>
      <c r="EC11" s="48">
        <f>IF(EB6="-",NA(),EB6)</f>
        <v>0</v>
      </c>
      <c r="ED11" s="48">
        <f>IF(EC6="-",NA(),EC6)</f>
        <v>1.54</v>
      </c>
      <c r="EE11" s="48">
        <f>IF(ED6="-",NA(),ED6)</f>
        <v>2.66</v>
      </c>
    </row>
    <row r="12" spans="1:140" x14ac:dyDescent="0.2">
      <c r="T12" s="47" t="s">
        <v>24</v>
      </c>
      <c r="U12" s="48">
        <f>IF(Y6="-",NA(),Y6)</f>
        <v>119.89</v>
      </c>
      <c r="V12" s="48">
        <f>IF(Z6="-",NA(),Z6)</f>
        <v>119.93</v>
      </c>
      <c r="W12" s="48">
        <f>IF(AA6="-",NA(),AA6)</f>
        <v>118.4</v>
      </c>
      <c r="X12" s="48">
        <f>IF(AB6="-",NA(),AB6)</f>
        <v>113.04</v>
      </c>
      <c r="Y12" s="48">
        <f>IF(AC6="-",NA(),AC6)</f>
        <v>115.02</v>
      </c>
      <c r="AE12" s="47" t="s">
        <v>24</v>
      </c>
      <c r="AF12" s="48">
        <f>IF(AJ6="-",NA(),AJ6)</f>
        <v>16.670000000000002</v>
      </c>
      <c r="AG12" s="48">
        <f t="shared" ref="AG12:AJ12" si="10">IF(AK6="-",NA(),AK6)</f>
        <v>9.4700000000000006</v>
      </c>
      <c r="AH12" s="48">
        <f t="shared" si="10"/>
        <v>11.03</v>
      </c>
      <c r="AI12" s="48">
        <f t="shared" si="10"/>
        <v>1.88</v>
      </c>
      <c r="AJ12" s="48">
        <f t="shared" si="10"/>
        <v>1.46</v>
      </c>
      <c r="AP12" s="47" t="s">
        <v>24</v>
      </c>
      <c r="AQ12" s="48">
        <f>IF(AU6="-",NA(),AU6)</f>
        <v>368.36</v>
      </c>
      <c r="AR12" s="48">
        <f t="shared" ref="AR12:AU12" si="11">IF(AV6="-",NA(),AV6)</f>
        <v>380.84</v>
      </c>
      <c r="AS12" s="48">
        <f t="shared" si="11"/>
        <v>424.64</v>
      </c>
      <c r="AT12" s="48">
        <f t="shared" si="11"/>
        <v>427.23</v>
      </c>
      <c r="AU12" s="48">
        <f t="shared" si="11"/>
        <v>454.07</v>
      </c>
      <c r="BA12" s="47" t="s">
        <v>24</v>
      </c>
      <c r="BB12" s="48">
        <f>IF(BF6="-",NA(),BF6)</f>
        <v>227.51</v>
      </c>
      <c r="BC12" s="48">
        <f t="shared" ref="BC12:BF12" si="12">IF(BG6="-",NA(),BG6)</f>
        <v>225.72</v>
      </c>
      <c r="BD12" s="48">
        <f t="shared" si="12"/>
        <v>217.8</v>
      </c>
      <c r="BE12" s="48">
        <f t="shared" si="12"/>
        <v>216.05</v>
      </c>
      <c r="BF12" s="48">
        <f t="shared" si="12"/>
        <v>213.13</v>
      </c>
      <c r="BL12" s="47" t="s">
        <v>24</v>
      </c>
      <c r="BM12" s="48">
        <f>IF(BQ6="-",NA(),BQ6)</f>
        <v>117.69</v>
      </c>
      <c r="BN12" s="48">
        <f t="shared" ref="BN12:BQ12" si="13">IF(BR6="-",NA(),BR6)</f>
        <v>116.75</v>
      </c>
      <c r="BO12" s="48">
        <f t="shared" si="13"/>
        <v>115.48</v>
      </c>
      <c r="BP12" s="48">
        <f t="shared" si="13"/>
        <v>109.91</v>
      </c>
      <c r="BQ12" s="48">
        <f t="shared" si="13"/>
        <v>111.83</v>
      </c>
      <c r="BW12" s="47" t="s">
        <v>24</v>
      </c>
      <c r="BX12" s="48">
        <f>IF(CB6="-",NA(),CB6)</f>
        <v>17.07</v>
      </c>
      <c r="BY12" s="48">
        <f t="shared" ref="BY12:CB12" si="14">IF(CC6="-",NA(),CC6)</f>
        <v>17.22</v>
      </c>
      <c r="BZ12" s="48">
        <f t="shared" si="14"/>
        <v>17.440000000000001</v>
      </c>
      <c r="CA12" s="48">
        <f t="shared" si="14"/>
        <v>18.62</v>
      </c>
      <c r="CB12" s="48">
        <f t="shared" si="14"/>
        <v>18.36</v>
      </c>
      <c r="CH12" s="47" t="s">
        <v>24</v>
      </c>
      <c r="CI12" s="48">
        <f>IF(CM6="-",NA(),CM6)</f>
        <v>57.96</v>
      </c>
      <c r="CJ12" s="48">
        <f t="shared" ref="CJ12:CM12" si="15">IF(CN6="-",NA(),CN6)</f>
        <v>56</v>
      </c>
      <c r="CK12" s="48">
        <f t="shared" si="15"/>
        <v>56.81</v>
      </c>
      <c r="CL12" s="48">
        <f t="shared" si="15"/>
        <v>55.65</v>
      </c>
      <c r="CM12" s="48">
        <f t="shared" si="15"/>
        <v>54.73</v>
      </c>
      <c r="CS12" s="47" t="s">
        <v>24</v>
      </c>
      <c r="CT12" s="48">
        <f>IF(CX6="-",NA(),CX6)</f>
        <v>80.540000000000006</v>
      </c>
      <c r="CU12" s="48">
        <f t="shared" ref="CU12:CX12" si="16">IF(CY6="-",NA(),CY6)</f>
        <v>80.08</v>
      </c>
      <c r="CV12" s="48">
        <f t="shared" si="16"/>
        <v>79.69</v>
      </c>
      <c r="CW12" s="48">
        <f t="shared" si="16"/>
        <v>78.66</v>
      </c>
      <c r="CX12" s="48">
        <f t="shared" si="16"/>
        <v>80.2</v>
      </c>
      <c r="DD12" s="47" t="s">
        <v>24</v>
      </c>
      <c r="DE12" s="48">
        <f>IF(DI6="-",NA(),DI6)</f>
        <v>60.09</v>
      </c>
      <c r="DF12" s="48">
        <f t="shared" ref="DF12:DI12" si="17">IF(DJ6="-",NA(),DJ6)</f>
        <v>60.35</v>
      </c>
      <c r="DG12" s="48">
        <f t="shared" si="17"/>
        <v>61.07</v>
      </c>
      <c r="DH12" s="48">
        <f t="shared" si="17"/>
        <v>61.99</v>
      </c>
      <c r="DI12" s="48">
        <f t="shared" si="17"/>
        <v>62.44</v>
      </c>
      <c r="DO12" s="47" t="s">
        <v>24</v>
      </c>
      <c r="DP12" s="48">
        <f>IF(DT6="-",NA(),DT6)</f>
        <v>50.93</v>
      </c>
      <c r="DQ12" s="48">
        <f t="shared" ref="DQ12:DT12" si="18">IF(DU6="-",NA(),DU6)</f>
        <v>52.07</v>
      </c>
      <c r="DR12" s="48">
        <f t="shared" si="18"/>
        <v>50.36</v>
      </c>
      <c r="DS12" s="48">
        <f t="shared" si="18"/>
        <v>51.48</v>
      </c>
      <c r="DT12" s="48">
        <f t="shared" si="18"/>
        <v>52.79</v>
      </c>
      <c r="DZ12" s="47" t="s">
        <v>24</v>
      </c>
      <c r="EA12" s="48">
        <f>IF(EE6="-",NA(),EE6)</f>
        <v>0.22</v>
      </c>
      <c r="EB12" s="48">
        <f t="shared" ref="EB12:EE12" si="19">IF(EF6="-",NA(),EF6)</f>
        <v>0.5</v>
      </c>
      <c r="EC12" s="48">
        <f t="shared" si="19"/>
        <v>0.2</v>
      </c>
      <c r="ED12" s="48">
        <f t="shared" si="19"/>
        <v>0.24</v>
      </c>
      <c r="EE12" s="48">
        <f t="shared" si="19"/>
        <v>0.31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渡辺　寛史</cp:lastModifiedBy>
  <dcterms:created xsi:type="dcterms:W3CDTF">2024-12-11T05:22:03Z</dcterms:created>
  <dcterms:modified xsi:type="dcterms:W3CDTF">2025-01-31T04:56:46Z</dcterms:modified>
  <cp:category/>
</cp:coreProperties>
</file>