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3（R5）年度\03 回答\"/>
    </mc:Choice>
  </mc:AlternateContent>
  <xr:revisionPtr revIDLastSave="0" documentId="8_{A723C921-BE7E-4FAC-A79D-68D169233F91}" xr6:coauthVersionLast="47" xr6:coauthVersionMax="47" xr10:uidLastSave="{00000000-0000-0000-0000-000000000000}"/>
  <workbookProtection workbookAlgorithmName="SHA-512" workbookHashValue="7Pq75J/hLePex7KPjxX20PHgDdZA+f5Z0sZyk2VDXbCY8rPkushi/ESX5FRlb3NFbVjEejdvEf+tpBDJFGDP6g==" workbookSaltValue="slOkJA+BzgFlwcgq3mvf8Q==" workbookSpinCount="100000" lockStructure="1"/>
  <bookViews>
    <workbookView xWindow="-120" yWindow="-16320" windowWidth="29040" windowHeight="15720" xr2:uid="{00000000-000D-0000-FFFF-FFFF00000000}"/>
  </bookViews>
  <sheets>
    <sheet name="法非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T6" i="5"/>
  <c r="AT8" i="4" s="1"/>
  <c r="S6" i="5"/>
  <c r="AL8" i="4" s="1"/>
  <c r="R6" i="5"/>
  <c r="AD10" i="4" s="1"/>
  <c r="Q6" i="5"/>
  <c r="W10" i="4" s="1"/>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8" i="4"/>
  <c r="B8" i="4"/>
  <c r="B6"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<sst xmlns="http://schemas.openxmlformats.org/spreadsheetml/2006/main" count="236" uniqueCount="121">
  <si>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</si>
  <si>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</si>
  <si>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</si>
  <si>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</si>
  <si>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</si>
  <si>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</si>
  <si>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</si>
  <si>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</si>
  <si>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</si>
  <si>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</si>
  <si>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</si>
  <si>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</si>
  <si>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</si>
  <si>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</si>
  <si>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</si>
  <si>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</si>
  <si>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</si>
  <si>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</si>
  <si>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</si>
  <si>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</si>
  <si>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</si>
  <si>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</si>
  <si>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</si>
  <si>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</si>
  <si>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</si>
  <si>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</si>
  <si>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</si>
  <si>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</si>
  <si>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</si>
  <si>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</si>
  <si>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</si>
  <si>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</si>
  <si>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</si>
  <si>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</si>
  <si>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</si>
  <si>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</si>
  <si>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</si>
  <si>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</si>
  <si>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</si>
  <si>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</si>
  <si>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</si>
  <si>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</si>
  <si>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</si>
  <si>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</si>
  <si>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</si>
  <si>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</si>
  <si>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</si>
  <si>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</si>
  <si>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</si>
  <si>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</si>
  <si>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</si>
  <si>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</si>
  <si>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</si>
  <si>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</si>
  <si>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</si>
  <si>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</si>
  <si>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</si>
  <si>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</si>
  <si>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</si>
  <si>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</si>
  <si>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</si>
  <si>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</si>
  <si>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</si>
  <si>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</si>
  <si>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</si>
  <si>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</si>
  <si>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</si>
  <si>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</si>
  <si>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</si>
  <si>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</si>
  <si>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</si>
  <si>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</si>
  <si>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</si>
  <si>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</si>
  <si>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</si>
  <si>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</si>
  <si>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</si>
  <si>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</si>
  <si>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</si>
  <si>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</si>
  <si>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</si>
  <si>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</si>
  <si>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</si>
  <si>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</si>
  <si>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</si>
  <si>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</si>
  <si>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</si>
  <si>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</si>
  <si>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</si>
  <si>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</si>
  <si>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</si>
  <si>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</si>
  <si>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</si>
  <si>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</si>
  <si>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</si>
  <si>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</si>
  <si>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</si>
  <si>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</si>
  <si>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</si>
  <si>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</si>
  <si>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</si>
  <si>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</si>
  <si>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</si>
  <si>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</si>
  <si>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</si>
  <si>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</si>
  <si>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</si>
  <si>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</si>
  <si>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</si>
  <si>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</si>
  <si>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</si>
  <si>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</si>
  <si>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</si>
  <si>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</si>
  <si>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</si>
  <si>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</si>
  <si>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</si>
  <si>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</si>
  <si>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当該年度に更新した管渠延長の割合を示す「③管渠改善率」について、地区によって差異はあるものの2006年度（平成18年度）以降の供用開始であり、管渠の耐用年数（50年）と比較して年数が経っておらず、老朽化対策や更新を行っていないことから、0％となっています。
  今後は経過年数が増えていくことを踏まえて、事故の未然防止や維持管理・改修費用の抑制のため、耐震化・長寿命化に計画的に取り組んでいく必要があります。</t>
    <phoneticPr fontId="4"/>
  </si>
  <si>
    <t xml:space="preserve">　本市の漁業集落排水事業は、箱崎漁港・走漁港・横田漁港の3地区で構成されており、箱崎地区は2006年度（平成18年度）から、走地区は2011年度（平成23年度）、横田地区は2021年度（令和3年度）から、それぞれ全域供用開始しました。
　「①収益的収支比率」
　経営の健全性を示す「①収益的収支比率」は、他会計繰入金の増加による総収益増により、23.44ポイント増の121.17％となりました。
　「④企業債残高対事業規模比率」
　当該地区においては建設事業が完了しており、一定の使用料収入が確保できていることから、類似団体平均等と比べて低い水準にあります。
　「⑤経費回収率」
　汚水処理費の減少により、前年度比6.65ポイント増の62.02％となり、類似団体平均等と比べて高い水準にあります。
　「⑥汚水処理原価」
　汚水処理費の減少により、前年度比111.24ポイント減の333.75円となり、類似団体平均等と比べて低い水準にあります。
　「⑦施設利用率」
　一日平均処理水量が微増したことにより、前年度比1.36ポイント増の27.49％となり、類似団体平均を上回りました。
　「⑧水洗化率」
　類似団体平均等を下回っているものの、地域として過疎化が進む中で、融資あっせん制度の周知や水洗化促進員の未接続世帯訪問など接続率の向上に取り組む中で、前年度比1.19ポイント増の53.22％と微増しました。
　    </t>
    <rPh sb="239" eb="241">
      <t>イッテイ</t>
    </rPh>
    <rPh sb="248" eb="250">
      <t>カクホ</t>
    </rPh>
    <rPh sb="439" eb="440">
      <t>イチ</t>
    </rPh>
    <rPh sb="440" eb="441">
      <t>ニチ</t>
    </rPh>
    <rPh sb="441" eb="443">
      <t>ヘイキン</t>
    </rPh>
    <rPh sb="514" eb="515">
      <t>トウ</t>
    </rPh>
    <phoneticPr fontId="4"/>
  </si>
  <si>
    <t>　漁業集落排水事業においては、単年度の収益と経費の均衡は確保できていますが、地区の過疎化に伴う人口減少等、事業を取り巻く経営環境は大変厳しい状況が続くものと見込まれることから、今後も経営戦略に基づき、事業経営の健全性・効率性の向上に努めます。
　具体的には、施設の維持管理体制のあり方について検討を進め、更なるコスト削減を目指すとともに、接続率の向上に取り組むほか、利用者の公平性の確保の観点から、施設使用料の滞納には厳正に対処するなど、収納率の向上による財源の確保に努めます。
　なお、経営基盤の強化と財政マネジメントの向上に取り組むことを目的として、2024年（令和6年）4月から地方公営企業法を適用し、公営企業会計へ移行しました。
　併せて、共通事務に係る経費の抑制や経営ノウハウの活用による業務効率の向上を目的として、既に地方公営企業法を全部適用している公共下水道事業を所管する上下水道局へ事業を移管しました。</t>
    <rPh sb="123" eb="126">
      <t>グタイテキ</t>
    </rPh>
    <rPh sb="191" eb="193">
      <t>カクホ</t>
    </rPh>
    <rPh sb="228" eb="230">
      <t>ザイゲン</t>
    </rPh>
    <rPh sb="231" eb="233">
      <t>カクホ</t>
    </rPh>
    <rPh sb="322" eb="323">
      <t>アワ</t>
    </rPh>
    <rPh sb="339" eb="341">
      <t>ケイエイ</t>
    </rPh>
    <rPh sb="346" eb="348">
      <t>カツヨウ</t>
    </rPh>
    <rPh sb="359" eb="361">
      <t>モクテキジギョウイカン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</si>
</sst>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6" borderId="6" xfId="0" applyFont="1" applyFill="1" applyBorder="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6" borderId="9" xfId="0" applyFont="1" applyFill="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24-437B-9B04-32F0316D3D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CC24-437B-9B04-32F0316D3D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24.55</c:v>
                </c:pt>
                <c:pt idx="1">
                  <c:v>25.05</c:v>
                </c:pt>
                <c:pt idx="2">
                  <c:v>25.92</c:v>
                </c:pt>
                <c:pt idx="3">
                  <c:v>26.13</c:v>
                </c:pt>
                <c:pt idx="4">
                  <c:v>27.49</c:v>
                </c:pt>
              </c:numCache>
            </c:numRef>
          </c:val>
          <c:extLst>
            <c:ext xmlns:c16="http://schemas.microsoft.com/office/drawing/2014/chart" uri="{C3380CC4-5D6E-409C-BE32-E72D297353CC}">
              <c16:uniqueId val="{00000000-0031-42A8-9355-DEEE13DF02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0031-42A8-9355-DEEE13DF02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59.49</c:v>
                </c:pt>
                <c:pt idx="1">
                  <c:v>59.04</c:v>
                </c:pt>
                <c:pt idx="2">
                  <c:v>51.75</c:v>
                </c:pt>
                <c:pt idx="3">
                  <c:v>52.03</c:v>
                </c:pt>
                <c:pt idx="4">
                  <c:v>53.22</c:v>
                </c:pt>
              </c:numCache>
            </c:numRef>
          </c:val>
          <c:extLst>
            <c:ext xmlns:c16="http://schemas.microsoft.com/office/drawing/2014/chart" uri="{C3380CC4-5D6E-409C-BE32-E72D297353CC}">
              <c16:uniqueId val="{00000000-8147-45B0-83C9-C4C88D401F2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8147-45B0-83C9-C4C88D401F2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94.76</c:v>
                </c:pt>
                <c:pt idx="1">
                  <c:v>94.17</c:v>
                </c:pt>
                <c:pt idx="2">
                  <c:v>100.04</c:v>
                </c:pt>
                <c:pt idx="3">
                  <c:v>97.73</c:v>
                </c:pt>
                <c:pt idx="4">
                  <c:v>121.17</c:v>
                </c:pt>
              </c:numCache>
            </c:numRef>
          </c:val>
          <c:extLst>
            <c:ext xmlns:c16="http://schemas.microsoft.com/office/drawing/2014/chart" uri="{C3380CC4-5D6E-409C-BE32-E72D297353CC}">
              <c16:uniqueId val="{00000000-DFAE-4EC2-9310-B17B9BA54D4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AE-4EC2-9310-B17B9BA54D4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9B-4D06-8285-35C59F287C5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9B-4D06-8285-35C59F287C5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CE-4B56-AC24-BFF1005E74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CE-4B56-AC24-BFF1005E74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15-49DB-AEDD-76E607DCDCE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5-49DB-AEDD-76E607DCDCE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C6-4A87-B582-C72D75EE7B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C6-4A87-B582-C72D75EE7B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2462.16</c:v>
                </c:pt>
                <c:pt idx="1">
                  <c:v>1333.52</c:v>
                </c:pt>
                <c:pt idx="2">
                  <c:v>835.43</c:v>
                </c:pt>
                <c:pt idx="3">
                  <c:v>393.43</c:v>
                </c:pt>
                <c:pt idx="4">
                  <c:v>238.98</c:v>
                </c:pt>
              </c:numCache>
            </c:numRef>
          </c:val>
          <c:extLst>
            <c:ext xmlns:c16="http://schemas.microsoft.com/office/drawing/2014/chart" uri="{C3380CC4-5D6E-409C-BE32-E72D297353CC}">
              <c16:uniqueId val="{00000000-7F5F-46AD-B267-D3A4E0833C0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7F5F-46AD-B267-D3A4E0833C0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41.38</c:v>
                </c:pt>
                <c:pt idx="1">
                  <c:v>38.22</c:v>
                </c:pt>
                <c:pt idx="2">
                  <c:v>47.74</c:v>
                </c:pt>
                <c:pt idx="3">
                  <c:v>55.37</c:v>
                </c:pt>
                <c:pt idx="4">
                  <c:v>62.02</c:v>
                </c:pt>
              </c:numCache>
            </c:numRef>
          </c:val>
          <c:extLst>
            <c:ext xmlns:c16="http://schemas.microsoft.com/office/drawing/2014/chart" uri="{C3380CC4-5D6E-409C-BE32-E72D297353CC}">
              <c16:uniqueId val="{00000000-27B1-4FEE-8FC9-A91A6481C49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27B1-4FEE-8FC9-A91A6481C49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591.92999999999995</c:v>
                </c:pt>
                <c:pt idx="1">
                  <c:v>638.46</c:v>
                </c:pt>
                <c:pt idx="2">
                  <c:v>509.07</c:v>
                </c:pt>
                <c:pt idx="3">
                  <c:v>444.99</c:v>
                </c:pt>
                <c:pt idx="4">
                  <c:v>333.75</c:v>
                </c:pt>
              </c:numCache>
            </c:numRef>
          </c:val>
          <c:extLst>
            <c:ext xmlns:c16="http://schemas.microsoft.com/office/drawing/2014/chart" uri="{C3380CC4-5D6E-409C-BE32-E72D297353CC}">
              <c16:uniqueId val="{00000000-1365-4A85-AFA0-8C3E592A31D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1365-4A85-AFA0-8C3E592A31D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130" zoomScaleNormal="13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広島県　福山市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458192</v>
      </c>
      <c r="AM8" s="41"/>
      <c r="AN8" s="41"/>
      <c r="AO8" s="41"/>
      <c r="AP8" s="41"/>
      <c r="AQ8" s="41"/>
      <c r="AR8" s="41"/>
      <c r="AS8" s="41"/>
      <c r="AT8" s="34">
        <f>データ!T6</f>
        <v>517.72</v>
      </c>
      <c r="AU8" s="34"/>
      <c r="AV8" s="34"/>
      <c r="AW8" s="34"/>
      <c r="AX8" s="34"/>
      <c r="AY8" s="34"/>
      <c r="AZ8" s="34"/>
      <c r="BA8" s="34"/>
      <c r="BB8" s="34">
        <f>データ!U6</f>
        <v>885.02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0.53</v>
      </c>
      <c r="Q10" s="34"/>
      <c r="R10" s="34"/>
      <c r="S10" s="34"/>
      <c r="T10" s="34"/>
      <c r="U10" s="34"/>
      <c r="V10" s="34"/>
      <c r="W10" s="34">
        <f>データ!Q6</f>
        <v>100</v>
      </c>
      <c r="X10" s="34"/>
      <c r="Y10" s="34"/>
      <c r="Z10" s="34"/>
      <c r="AA10" s="34"/>
      <c r="AB10" s="34"/>
      <c r="AC10" s="34"/>
      <c r="AD10" s="41">
        <f>データ!R6</f>
        <v>4510</v>
      </c>
      <c r="AE10" s="41"/>
      <c r="AF10" s="41"/>
      <c r="AG10" s="41"/>
      <c r="AH10" s="41"/>
      <c r="AI10" s="41"/>
      <c r="AJ10" s="41"/>
      <c r="AK10" s="2"/>
      <c r="AL10" s="41">
        <f>データ!V6</f>
        <v>2437</v>
      </c>
      <c r="AM10" s="41"/>
      <c r="AN10" s="41"/>
      <c r="AO10" s="41"/>
      <c r="AP10" s="41"/>
      <c r="AQ10" s="41"/>
      <c r="AR10" s="41"/>
      <c r="AS10" s="41"/>
      <c r="AT10" s="34">
        <f>データ!W6</f>
        <v>0.84</v>
      </c>
      <c r="AU10" s="34"/>
      <c r="AV10" s="34"/>
      <c r="AW10" s="34"/>
      <c r="AX10" s="34"/>
      <c r="AY10" s="34"/>
      <c r="AZ10" s="34"/>
      <c r="BA10" s="34"/>
      <c r="BB10" s="34">
        <f>データ!X6</f>
        <v>2901.19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119</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118</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120</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43</v>
      </c>
      <c r="N86" s="12" t="s">
        <v>45</v>
      </c>
      <c r="O86" s="12" t="str">
        <f>データ!EO6</f>
        <v>【0.00】</v>
      </c>
    </row>
  </sheetData>
  <sheetProtection algorithmName="SHA-512" hashValue="t5N+0OUPNRpmX/FOarYkKlBW+QAKRE4U1ikh9D079bh6choAsyhaMKUQZ1cWnKX6IU1nFwulPAikV3aSBDchBQ==" saltValue="V+u7/ZLfd/t9KBCfHR7k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342076</v>
      </c>
      <c r="D6" s="19">
        <f t="shared" si="3"/>
        <v>47</v>
      </c>
      <c r="E6" s="19">
        <f t="shared" si="3"/>
        <v>17</v>
      </c>
      <c r="F6" s="19">
        <f t="shared" si="3"/>
        <v>6</v>
      </c>
      <c r="G6" s="19">
        <f t="shared" si="3"/>
        <v>0</v>
      </c>
      <c r="H6" s="19" t="str">
        <f t="shared" si="3"/>
        <v>広島県　福山市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0.53</v>
      </c>
      <c r="Q6" s="20">
        <f t="shared" si="3"/>
        <v>100</v>
      </c>
      <c r="R6" s="20">
        <f t="shared" si="3"/>
        <v>4510</v>
      </c>
      <c r="S6" s="20">
        <f t="shared" si="3"/>
        <v>458192</v>
      </c>
      <c r="T6" s="20">
        <f t="shared" si="3"/>
        <v>517.72</v>
      </c>
      <c r="U6" s="20">
        <f t="shared" si="3"/>
        <v>885.02</v>
      </c>
      <c r="V6" s="20">
        <f t="shared" si="3"/>
        <v>2437</v>
      </c>
      <c r="W6" s="20">
        <f t="shared" si="3"/>
        <v>0.84</v>
      </c>
      <c r="X6" s="20">
        <f t="shared" si="3"/>
        <v>2901.19</v>
      </c>
      <c r="Y6" s="21">
        <f>IF(Y7="",NA(),Y7)</f>
        <v>94.76</v>
      </c>
      <c r="Z6" s="21">
        <f t="shared" ref="Z6:AH6" si="4">IF(Z7="",NA(),Z7)</f>
        <v>94.17</v>
      </c>
      <c r="AA6" s="21">
        <f t="shared" si="4"/>
        <v>100.04</v>
      </c>
      <c r="AB6" s="21">
        <f t="shared" si="4"/>
        <v>97.73</v>
      </c>
      <c r="AC6" s="21">
        <f t="shared" si="4"/>
        <v>121.17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2462.16</v>
      </c>
      <c r="BG6" s="21">
        <f t="shared" ref="BG6:BO6" si="7">IF(BG7="",NA(),BG7)</f>
        <v>1333.52</v>
      </c>
      <c r="BH6" s="21">
        <f t="shared" si="7"/>
        <v>835.43</v>
      </c>
      <c r="BI6" s="21">
        <f t="shared" si="7"/>
        <v>393.43</v>
      </c>
      <c r="BJ6" s="21">
        <f t="shared" si="7"/>
        <v>238.98</v>
      </c>
      <c r="BK6" s="21">
        <f t="shared" si="7"/>
        <v>998.42</v>
      </c>
      <c r="BL6" s="21">
        <f t="shared" si="7"/>
        <v>1095.52</v>
      </c>
      <c r="BM6" s="21">
        <f t="shared" si="7"/>
        <v>1056.55</v>
      </c>
      <c r="BN6" s="21">
        <f t="shared" si="7"/>
        <v>1278.54</v>
      </c>
      <c r="BO6" s="21">
        <f t="shared" si="7"/>
        <v>1149.7</v>
      </c>
      <c r="BP6" s="20" t="str">
        <f>IF(BP7="","",IF(BP7="-","【-】","【"&amp;SUBSTITUTE(TEXT(BP7,"#,##0.00"),"-","△")&amp;"】"))</f>
        <v>【1,069.89】</v>
      </c>
      <c r="BQ6" s="21">
        <f>IF(BQ7="",NA(),BQ7)</f>
        <v>41.38</v>
      </c>
      <c r="BR6" s="21">
        <f t="shared" ref="BR6:BZ6" si="8">IF(BR7="",NA(),BR7)</f>
        <v>38.22</v>
      </c>
      <c r="BS6" s="21">
        <f t="shared" si="8"/>
        <v>47.74</v>
      </c>
      <c r="BT6" s="21">
        <f t="shared" si="8"/>
        <v>55.37</v>
      </c>
      <c r="BU6" s="21">
        <f t="shared" si="8"/>
        <v>62.02</v>
      </c>
      <c r="BV6" s="21">
        <f t="shared" si="8"/>
        <v>41.41</v>
      </c>
      <c r="BW6" s="21">
        <f t="shared" si="8"/>
        <v>39.64</v>
      </c>
      <c r="BX6" s="21">
        <f t="shared" si="8"/>
        <v>40</v>
      </c>
      <c r="BY6" s="21">
        <f t="shared" si="8"/>
        <v>38.74</v>
      </c>
      <c r="BZ6" s="21">
        <f t="shared" si="8"/>
        <v>35.96</v>
      </c>
      <c r="CA6" s="20" t="str">
        <f>IF(CA7="","",IF(CA7="-","【-】","【"&amp;SUBSTITUTE(TEXT(CA7,"#,##0.00"),"-","△")&amp;"】"))</f>
        <v>【39.89】</v>
      </c>
      <c r="CB6" s="21">
        <f>IF(CB7="",NA(),CB7)</f>
        <v>591.92999999999995</v>
      </c>
      <c r="CC6" s="21">
        <f t="shared" ref="CC6:CK6" si="9">IF(CC7="",NA(),CC7)</f>
        <v>638.46</v>
      </c>
      <c r="CD6" s="21">
        <f t="shared" si="9"/>
        <v>509.07</v>
      </c>
      <c r="CE6" s="21">
        <f t="shared" si="9"/>
        <v>444.99</v>
      </c>
      <c r="CF6" s="21">
        <f t="shared" si="9"/>
        <v>333.75</v>
      </c>
      <c r="CG6" s="21">
        <f t="shared" si="9"/>
        <v>417.56</v>
      </c>
      <c r="CH6" s="21">
        <f t="shared" si="9"/>
        <v>449.72</v>
      </c>
      <c r="CI6" s="21">
        <f t="shared" si="9"/>
        <v>437.27</v>
      </c>
      <c r="CJ6" s="21">
        <f t="shared" si="9"/>
        <v>456.72</v>
      </c>
      <c r="CK6" s="21">
        <f t="shared" si="9"/>
        <v>481.96</v>
      </c>
      <c r="CL6" s="20" t="str">
        <f>IF(CL7="","",IF(CL7="-","【-】","【"&amp;SUBSTITUTE(TEXT(CL7,"#,##0.00"),"-","△")&amp;"】"))</f>
        <v>【426.52】</v>
      </c>
      <c r="CM6" s="21">
        <f>IF(CM7="",NA(),CM7)</f>
        <v>24.55</v>
      </c>
      <c r="CN6" s="21">
        <f t="shared" ref="CN6:CV6" si="10">IF(CN7="",NA(),CN7)</f>
        <v>25.05</v>
      </c>
      <c r="CO6" s="21">
        <f t="shared" si="10"/>
        <v>25.92</v>
      </c>
      <c r="CP6" s="21">
        <f t="shared" si="10"/>
        <v>26.13</v>
      </c>
      <c r="CQ6" s="21">
        <f t="shared" si="10"/>
        <v>27.49</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59.49</v>
      </c>
      <c r="CY6" s="21">
        <f t="shared" ref="CY6:DG6" si="11">IF(CY7="",NA(),CY7)</f>
        <v>59.04</v>
      </c>
      <c r="CZ6" s="21">
        <f t="shared" si="11"/>
        <v>51.75</v>
      </c>
      <c r="DA6" s="21">
        <f t="shared" si="11"/>
        <v>52.03</v>
      </c>
      <c r="DB6" s="21">
        <f t="shared" si="11"/>
        <v>53.22</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2">
      <c r="A7" s="14"/>
      <c r="B7" s="23">
        <v>2023</v>
      </c>
      <c r="C7" s="23">
        <v>342076</v>
      </c>
      <c r="D7" s="23">
        <v>47</v>
      </c>
      <c r="E7" s="23">
        <v>17</v>
      </c>
      <c r="F7" s="23">
        <v>6</v>
      </c>
      <c r="G7" s="23">
        <v>0</v>
      </c>
      <c r="H7" s="23" t="s">
        <v>98</v>
      </c>
      <c r="I7" s="23" t="s">
        <v>99</v>
      </c>
      <c r="J7" s="23" t="s">
        <v>100</v>
      </c>
      <c r="K7" s="23" t="s">
        <v>101</v>
      </c>
      <c r="L7" s="23" t="s">
        <v>102</v>
      </c>
      <c r="M7" s="23" t="s">
        <v>103</v>
      </c>
      <c r="N7" s="24" t="s">
        <v>104</v>
      </c>
      <c r="O7" s="24" t="s">
        <v>105</v>
      </c>
      <c r="P7" s="24">
        <v>0.53</v>
      </c>
      <c r="Q7" s="24">
        <v>100</v>
      </c>
      <c r="R7" s="24">
        <v>4510</v>
      </c>
      <c r="S7" s="24">
        <v>458192</v>
      </c>
      <c r="T7" s="24">
        <v>517.72</v>
      </c>
      <c r="U7" s="24">
        <v>885.02</v>
      </c>
      <c r="V7" s="24">
        <v>2437</v>
      </c>
      <c r="W7" s="24">
        <v>0.84</v>
      </c>
      <c r="X7" s="24">
        <v>2901.19</v>
      </c>
      <c r="Y7" s="24">
        <v>94.76</v>
      </c>
      <c r="Z7" s="24">
        <v>94.17</v>
      </c>
      <c r="AA7" s="24">
        <v>100.04</v>
      </c>
      <c r="AB7" s="24">
        <v>97.73</v>
      </c>
      <c r="AC7" s="24">
        <v>121.17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2462.16</v>
      </c>
      <c r="BG7" s="24">
        <v>1333.52</v>
      </c>
      <c r="BH7" s="24">
        <v>835.43</v>
      </c>
      <c r="BI7" s="24">
        <v>393.43</v>
      </c>
      <c r="BJ7" s="24">
        <v>238.98</v>
      </c>
      <c r="BK7" s="24">
        <v>998.42</v>
      </c>
      <c r="BL7" s="24">
        <v>1095.52</v>
      </c>
      <c r="BM7" s="24">
        <v>1056.55</v>
      </c>
      <c r="BN7" s="24">
        <v>1278.54</v>
      </c>
      <c r="BO7" s="24">
        <v>1149.7</v>
      </c>
      <c r="BP7" s="24">
        <v>1069.8900000000001</v>
      </c>
      <c r="BQ7" s="24">
        <v>41.38</v>
      </c>
      <c r="BR7" s="24">
        <v>38.22</v>
      </c>
      <c r="BS7" s="24">
        <v>47.74</v>
      </c>
      <c r="BT7" s="24">
        <v>55.37</v>
      </c>
      <c r="BU7" s="24">
        <v>62.02</v>
      </c>
      <c r="BV7" s="24">
        <v>41.41</v>
      </c>
      <c r="BW7" s="24">
        <v>39.64</v>
      </c>
      <c r="BX7" s="24">
        <v>40</v>
      </c>
      <c r="BY7" s="24">
        <v>38.74</v>
      </c>
      <c r="BZ7" s="24">
        <v>35.96</v>
      </c>
      <c r="CA7" s="24">
        <v>39.89</v>
      </c>
      <c r="CB7" s="24">
        <v>591.92999999999995</v>
      </c>
      <c r="CC7" s="24">
        <v>638.46</v>
      </c>
      <c r="CD7" s="24">
        <v>509.07</v>
      </c>
      <c r="CE7" s="24">
        <v>444.99</v>
      </c>
      <c r="CF7" s="24">
        <v>333.75</v>
      </c>
      <c r="CG7" s="24">
        <v>417.56</v>
      </c>
      <c r="CH7" s="24">
        <v>449.72</v>
      </c>
      <c r="CI7" s="24">
        <v>437.27</v>
      </c>
      <c r="CJ7" s="24">
        <v>456.72</v>
      </c>
      <c r="CK7" s="24">
        <v>481.96</v>
      </c>
      <c r="CL7" s="24">
        <v>426.52</v>
      </c>
      <c r="CM7" s="24">
        <v>24.55</v>
      </c>
      <c r="CN7" s="24">
        <v>25.05</v>
      </c>
      <c r="CO7" s="24">
        <v>25.92</v>
      </c>
      <c r="CP7" s="24">
        <v>26.13</v>
      </c>
      <c r="CQ7" s="24">
        <v>27.49</v>
      </c>
      <c r="CR7" s="24">
        <v>32.479999999999997</v>
      </c>
      <c r="CS7" s="24">
        <v>30.19</v>
      </c>
      <c r="CT7" s="24">
        <v>28.77</v>
      </c>
      <c r="CU7" s="24">
        <v>26.22</v>
      </c>
      <c r="CV7" s="24">
        <v>26.12</v>
      </c>
      <c r="CW7" s="24">
        <v>28.16</v>
      </c>
      <c r="CX7" s="24">
        <v>59.49</v>
      </c>
      <c r="CY7" s="24">
        <v>59.04</v>
      </c>
      <c r="CZ7" s="24">
        <v>51.75</v>
      </c>
      <c r="DA7" s="24">
        <v>52.03</v>
      </c>
      <c r="DB7" s="24">
        <v>53.22</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寛史</cp:lastModifiedBy>
  <cp:lastPrinted>2025-02-03T06:35:31Z</cp:lastPrinted>
  <dcterms:created xsi:type="dcterms:W3CDTF">2025-01-24T07:38:07Z</dcterms:created>
  <dcterms:modified xsi:type="dcterms:W3CDTF">2025-02-03T06:36:45Z</dcterms:modified>
  <cp:category/>
</cp:coreProperties>
</file>