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4（R6）年度\06_送付\"/>
    </mc:Choice>
  </mc:AlternateContent>
  <xr:revisionPtr revIDLastSave="0" documentId="13_ncr:1_{74F64B85-A3B9-48E5-8D05-5DF5D038FCFC}" xr6:coauthVersionLast="47" xr6:coauthVersionMax="47" xr10:uidLastSave="{00000000-0000-0000-0000-000000000000}"/>
  <workbookProtection workbookAlgorithmName="SHA-512" workbookHashValue="28mGyzXYlMavGFfjh+rmJydIReR3JQoWRqeU+69WJB4wl5NXeUQO6e8YHtHypwpXc1EmxmiL69otbtC/skAVgg==" workbookSaltValue="MUN4dkCVWEOhWiBtNkRU1Q==" workbookSpinCount="100000" lockStructure="1"/>
  <bookViews>
    <workbookView xWindow="-108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G85" i="4"/>
  <c r="E85" i="4"/>
  <c r="BB10" i="4"/>
  <c r="P10"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<sst xmlns="http://schemas.openxmlformats.org/spreadsheetml/2006/main" count="231" uniqueCount="116">
  <si>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</si>
  <si>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</si>
  <si>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</si>
  <si>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</si>
  <si>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</si>
  <si>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</si>
  <si>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</si>
  <si>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</si>
  <si>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</si>
  <si>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</si>
  <si>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</si>
  <si>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</si>
  <si>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</si>
  <si>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</si>
  <si>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</si>
  <si>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</si>
  <si>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</si>
  <si>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</si>
  <si>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</si>
  <si>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</si>
  <si>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</si>
  <si>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</si>
  <si>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</si>
  <si>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</si>
  <si>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</si>
  <si>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</si>
  <si>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</si>
  <si>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</si>
  <si>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</si>
  <si>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</si>
  <si>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</si>
  <si>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</si>
  <si>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</si>
  <si>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</si>
  <si>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</si>
  <si>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</si>
  <si>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</si>
  <si>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</si>
  <si>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</si>
  <si>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</si>
  <si>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</si>
  <si>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</si>
  <si>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</si>
  <si>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</si>
  <si>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</si>
  <si>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</si>
  <si>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</si>
  <si>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</si>
  <si>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</si>
  <si>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</si>
  <si>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</si>
  <si>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</si>
  <si>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</si>
  <si>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</si>
  <si>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</si>
  <si>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</si>
  <si>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</si>
  <si>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</si>
  <si>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</si>
  <si>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</si>
  <si>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</si>
  <si>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</si>
  <si>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</si>
  <si>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</si>
  <si>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</si>
  <si>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</si>
  <si>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</si>
  <si>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</si>
  <si>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</si>
  <si>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</si>
  <si>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</si>
  <si>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</si>
  <si>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</si>
  <si>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</si>
  <si>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</si>
  <si>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</si>
  <si>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</si>
  <si>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</si>
  <si>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</si>
  <si>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</si>
  <si>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</si>
  <si>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</si>
  <si>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</si>
  <si>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</si>
  <si>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</si>
  <si>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</si>
  <si>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</si>
  <si>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</si>
  <si>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</si>
  <si>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</si>
  <si>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</si>
  <si>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</si>
  <si>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</si>
  <si>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</si>
  <si>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</si>
  <si>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</si>
  <si>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</si>
  <si>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</si>
  <si>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</si>
  <si>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</si>
  <si>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</si>
  <si>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</si>
  <si>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</si>
  <si>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</si>
  <si>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</si>
  <si>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</si>
  <si>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</si>
  <si>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</si>
  <si>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</si>
  <si>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</si>
  <si>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</si>
  <si>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</si>
  <si>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</si>
  <si>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「①有形固定資産減価償却率」「②管渠老朽化率」
「③管渠改善率」
　資産の減価償却の状況を示す「①有形固定資産減価償却率」は、前年度比1.85ポイント増となったものの30.88%と引き続き低い水準にあります。これは、2012年度（平成24年度）に下水道事業へ地方公営企業法の規定を適用した時点から資産の減価償却を開始したことによるものです。本市の公共下水道は、1952年度(昭和27年度）から事業に着手し、この指標以上に施設の老朽化は進んでいることから、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法定耐用年数を経過した管渠延長の割合を示す「②管渠老朽化率」は、前年度比0.44ポイント増の8.50％、当該年度に更新した管渠延長の割合を示す「③管渠改善率」については、前年度比0.01ポイント増の0.23%となりましたが、「福山市上下水道耐震化計画」「福山市下水道総合地震対策計画」や「福山市公共下水道ストックマネジメント計画」に基づき、引き続き、耐震化・長寿命化に取り組んでいきます。</t>
    <phoneticPr fontId="4"/>
  </si>
  <si>
    <t>　下水道事業を取り巻く経営環境は、汚水整備により処理区域が拡大したことに加え、農業集落排水事業を公共下水道事業へ統合したことや下水道接続指導の取組により水洗化率が向上したことにより、有収水量は増加しましたが、人口減少による水需要の低迷により、今後の下水道使用料収入の減少は避けられないものと見込んでいます。一方で、汚水整備や浸水対策、老朽化した施設の長寿命化・耐震化などに事業費が継続して必要となることから、大変厳しい状況が続くものと見込んでいます。
　このような状況に対応するため、2022年（令和4年）3月に経営の基本計画である「福山市上下水道事業中長期ビジョン（経営戦略）」の改定を行うともに、今後5年間の具体的な取組を示す「後期実施計画」を策定しました。
　下水道は、市民生活や社会経済活動に欠くことの出来ないライフラインです。これからも、安心・安全かつ快適で衛生的な生活環境を確保するため、限られた財源を有効活用し、重要度・優先度を踏まえた施設の更新・耐震化に取り組むなど、より一層の経営健全化と市民サービスの維持・向上に取り組むことで、将来にわたって持続可能な事業経営を行い、市民に信頼される下水道事業をめざしていきます。</t>
    <phoneticPr fontId="4"/>
  </si>
  <si>
    <t>「①経常収支比率、②累積欠損金比率、⑤経費回収率」
　経営の健全性を示す「①経常収支比率」は、有収水量の増加による下水道使用料の増や支払工事費、支払利息等の経常費用の減はあったものの、他会計負担金等の経常収益の減の影響により、前年度比2.72ポイント減の114.13%となりました。また、使用料水準の妥当性を示す「⑤経費回収率」も、前年度と同様の100.00%となりました。
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類似団体平均等と比べて低い水準にあり、将来の施設の更新・耐震化に必要な資金が十分に確保できていない状況です。
「④企業債残高対事業規模比率」
　類似団体平均等と比べて非常に高い水準にあります。新たな汚水整備については、引き続き、効率的・効果的な路線選定を行うとともに、事業費を段階的に縮小するなど新たな借入金の抑制に努めているところですが、浸水対策や強靭化対策（長寿命化・耐震化）の事業費増加に伴い、近年は微増しています。
「⑥汚水処理原価」
　本表においては、地方公営企業決算状況調査に基づき指標を算出しており、本市における「汚水処理原価」は「使用料単価」と同額になるため、下水道使用料の増加により、前年度より増加しています。
「⑦施設利用率」
　類似団体平均等と比べて高い水準にあり、引き続き、効率的な施設の運営に努めていきます。
「⑧水洗化率」
　　類似団体平均等に比べて高い水準にあります。水洗化率の向上は下水道使用料収入の増加につながるものであることから、引き続き未接続の世帯に対する接続指導を行っていきます。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</si>
</sst>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Fill="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8"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0.06</c:v>
                </c:pt>
                <c:pt idx="2">
                  <c:v>0.26</c:v>
                </c:pt>
                <c:pt idx="3">
                  <c:v>0.22</c:v>
                </c:pt>
                <c:pt idx="4">
                  <c:v>0.23</c:v>
                </c:pt>
              </c:numCache>
            </c:numRef>
          </c:val>
          <c:extLst>
            <c:ext xmlns:c16="http://schemas.microsoft.com/office/drawing/2014/chart" uri="{C3380CC4-5D6E-409C-BE32-E72D297353CC}">
              <c16:uniqueId val="{00000000-8BAE-4558-8BE7-B02D33E494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8BAE-4558-8BE7-B02D33E494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89.99</c:v>
                </c:pt>
                <c:pt idx="1">
                  <c:v>88.16</c:v>
                </c:pt>
                <c:pt idx="2">
                  <c:v>87.46</c:v>
                </c:pt>
                <c:pt idx="3">
                  <c:v>87.92</c:v>
                </c:pt>
                <c:pt idx="4">
                  <c:v>88.72</c:v>
                </c:pt>
              </c:numCache>
            </c:numRef>
          </c:val>
          <c:extLst>
            <c:ext xmlns:c16="http://schemas.microsoft.com/office/drawing/2014/chart" uri="{C3380CC4-5D6E-409C-BE32-E72D297353CC}">
              <c16:uniqueId val="{00000000-7E65-4289-AD4A-B3B04C02E4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7E65-4289-AD4A-B3B04C02E4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94.82</c:v>
                </c:pt>
                <c:pt idx="1">
                  <c:v>95.21</c:v>
                </c:pt>
                <c:pt idx="2">
                  <c:v>95.46</c:v>
                </c:pt>
                <c:pt idx="3">
                  <c:v>95.7</c:v>
                </c:pt>
                <c:pt idx="4">
                  <c:v>95.8</c:v>
                </c:pt>
              </c:numCache>
            </c:numRef>
          </c:val>
          <c:extLst>
            <c:ext xmlns:c16="http://schemas.microsoft.com/office/drawing/2014/chart" uri="{C3380CC4-5D6E-409C-BE32-E72D297353CC}">
              <c16:uniqueId val="{00000000-AEF5-42B3-9EA4-C8295E461A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AEF5-42B3-9EA4-C8295E461A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118.42</c:v>
                </c:pt>
                <c:pt idx="1">
                  <c:v>116.71</c:v>
                </c:pt>
                <c:pt idx="2">
                  <c:v>114.77</c:v>
                </c:pt>
                <c:pt idx="3">
                  <c:v>116.85</c:v>
                </c:pt>
                <c:pt idx="4">
                  <c:v>114.13</c:v>
                </c:pt>
              </c:numCache>
            </c:numRef>
          </c:val>
          <c:extLst>
            <c:ext xmlns:c16="http://schemas.microsoft.com/office/drawing/2014/chart" uri="{C3380CC4-5D6E-409C-BE32-E72D297353CC}">
              <c16:uniqueId val="{00000000-DA3B-4E38-A47C-5DB77FCA72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DA3B-4E38-A47C-5DB77FCA72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22.93</c:v>
                </c:pt>
                <c:pt idx="1">
                  <c:v>25.2</c:v>
                </c:pt>
                <c:pt idx="2">
                  <c:v>27.13</c:v>
                </c:pt>
                <c:pt idx="3">
                  <c:v>29.03</c:v>
                </c:pt>
                <c:pt idx="4">
                  <c:v>30.88</c:v>
                </c:pt>
              </c:numCache>
            </c:numRef>
          </c:val>
          <c:extLst>
            <c:ext xmlns:c16="http://schemas.microsoft.com/office/drawing/2014/chart" uri="{C3380CC4-5D6E-409C-BE32-E72D297353CC}">
              <c16:uniqueId val="{00000000-F0BD-4DA8-A410-AC9B65227B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F0BD-4DA8-A410-AC9B65227B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4.25</c:v>
                </c:pt>
                <c:pt idx="1">
                  <c:v>5.21</c:v>
                </c:pt>
                <c:pt idx="2">
                  <c:v>6.57</c:v>
                </c:pt>
                <c:pt idx="3">
                  <c:v>8.06</c:v>
                </c:pt>
                <c:pt idx="4">
                  <c:v>8.5</c:v>
                </c:pt>
              </c:numCache>
            </c:numRef>
          </c:val>
          <c:extLst>
            <c:ext xmlns:c16="http://schemas.microsoft.com/office/drawing/2014/chart" uri="{C3380CC4-5D6E-409C-BE32-E72D297353CC}">
              <c16:uniqueId val="{00000000-2C83-4A4B-AB77-F497FD1F80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2C83-4A4B-AB77-F497FD1F80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EA-4AB4-BA05-F8F4A5D6151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AFEA-4AB4-BA05-F8F4A5D6151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40.619999999999997</c:v>
                </c:pt>
                <c:pt idx="1">
                  <c:v>41.83</c:v>
                </c:pt>
                <c:pt idx="2">
                  <c:v>58.28</c:v>
                </c:pt>
                <c:pt idx="3">
                  <c:v>62.97</c:v>
                </c:pt>
                <c:pt idx="4">
                  <c:v>67.67</c:v>
                </c:pt>
              </c:numCache>
            </c:numRef>
          </c:val>
          <c:extLst>
            <c:ext xmlns:c16="http://schemas.microsoft.com/office/drawing/2014/chart" uri="{C3380CC4-5D6E-409C-BE32-E72D297353CC}">
              <c16:uniqueId val="{00000000-208C-4210-9B7F-52F2B73373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208C-4210-9B7F-52F2B73373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1238.6600000000001</c:v>
                </c:pt>
                <c:pt idx="1">
                  <c:v>1204.17</c:v>
                </c:pt>
                <c:pt idx="2">
                  <c:v>1215.1400000000001</c:v>
                </c:pt>
                <c:pt idx="3">
                  <c:v>1231.23</c:v>
                </c:pt>
                <c:pt idx="4">
                  <c:v>1225.92</c:v>
                </c:pt>
              </c:numCache>
            </c:numRef>
          </c:val>
          <c:extLst>
            <c:ext xmlns:c16="http://schemas.microsoft.com/office/drawing/2014/chart" uri="{C3380CC4-5D6E-409C-BE32-E72D297353CC}">
              <c16:uniqueId val="{00000000-E144-410A-8448-E065FDB69E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E144-410A-8448-E065FDB69E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2D9-4A01-A36B-10062EA9BD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12D9-4A01-A36B-10062EA9BD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166.61</c:v>
                </c:pt>
                <c:pt idx="1">
                  <c:v>166.32</c:v>
                </c:pt>
                <c:pt idx="2">
                  <c:v>165.95</c:v>
                </c:pt>
                <c:pt idx="3">
                  <c:v>166.49</c:v>
                </c:pt>
                <c:pt idx="4">
                  <c:v>167.2</c:v>
                </c:pt>
              </c:numCache>
            </c:numRef>
          </c:val>
          <c:extLst>
            <c:ext xmlns:c16="http://schemas.microsoft.com/office/drawing/2014/chart" uri="{C3380CC4-5D6E-409C-BE32-E72D297353CC}">
              <c16:uniqueId val="{00000000-D215-4717-A09C-9E76A6BA27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D215-4717-A09C-9E76A6BA27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広島県　福山市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71" t="str">
        <f>データ!$M$6</f>
        <v>自治体職員</v>
      </c>
      <c r="AE8" s="71"/>
      <c r="AF8" s="71"/>
      <c r="AG8" s="71"/>
      <c r="AH8" s="71"/>
      <c r="AI8" s="71"/>
      <c r="AJ8" s="71"/>
      <c r="AK8" s="3"/>
      <c r="AL8" s="44">
        <f>データ!S6</f>
        <v>455028</v>
      </c>
      <c r="AM8" s="44"/>
      <c r="AN8" s="44"/>
      <c r="AO8" s="44"/>
      <c r="AP8" s="44"/>
      <c r="AQ8" s="44"/>
      <c r="AR8" s="44"/>
      <c r="AS8" s="44"/>
      <c r="AT8" s="45">
        <f>データ!T6</f>
        <v>517.72</v>
      </c>
      <c r="AU8" s="45"/>
      <c r="AV8" s="45"/>
      <c r="AW8" s="45"/>
      <c r="AX8" s="45"/>
      <c r="AY8" s="45"/>
      <c r="AZ8" s="45"/>
      <c r="BA8" s="45"/>
      <c r="BB8" s="45">
        <f>データ!U6</f>
        <v>878.91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55.52</v>
      </c>
      <c r="J10" s="45"/>
      <c r="K10" s="45"/>
      <c r="L10" s="45"/>
      <c r="M10" s="45"/>
      <c r="N10" s="45"/>
      <c r="O10" s="45"/>
      <c r="P10" s="45">
        <f>データ!P6</f>
        <v>76.91</v>
      </c>
      <c r="Q10" s="45"/>
      <c r="R10" s="45"/>
      <c r="S10" s="45"/>
      <c r="T10" s="45"/>
      <c r="U10" s="45"/>
      <c r="V10" s="45"/>
      <c r="W10" s="45">
        <f>データ!Q6</f>
        <v>88.54</v>
      </c>
      <c r="X10" s="45"/>
      <c r="Y10" s="45"/>
      <c r="Z10" s="45"/>
      <c r="AA10" s="45"/>
      <c r="AB10" s="45"/>
      <c r="AC10" s="45"/>
      <c r="AD10" s="44">
        <f>データ!R6</f>
        <v>2926</v>
      </c>
      <c r="AE10" s="44"/>
      <c r="AF10" s="44"/>
      <c r="AG10" s="44"/>
      <c r="AH10" s="44"/>
      <c r="AI10" s="44"/>
      <c r="AJ10" s="44"/>
      <c r="AK10" s="2"/>
      <c r="AL10" s="44">
        <f>データ!V6</f>
        <v>348621</v>
      </c>
      <c r="AM10" s="44"/>
      <c r="AN10" s="44"/>
      <c r="AO10" s="44"/>
      <c r="AP10" s="44"/>
      <c r="AQ10" s="44"/>
      <c r="AR10" s="44"/>
      <c r="AS10" s="44"/>
      <c r="AT10" s="45">
        <f>データ!W6</f>
        <v>74.84</v>
      </c>
      <c r="AU10" s="45"/>
      <c r="AV10" s="45"/>
      <c r="AW10" s="45"/>
      <c r="AX10" s="45"/>
      <c r="AY10" s="45"/>
      <c r="AZ10" s="45"/>
      <c r="BA10" s="45"/>
      <c r="BB10" s="45">
        <f>データ!X6</f>
        <v>4658.22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UsYJw7vOlT94ZQ9liimqzQrHJMiblNvGIzyT0fQ4uUxc7UhkssFjGEgOv/8bbCL0+uVsfgOPn4jiRXU2VGt/w==" saltValue="XaG/IbIee9Ig2VPZW7hN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342076</v>
      </c>
      <c r="D6" s="19">
        <f t="shared" si="3"/>
        <v>46</v>
      </c>
      <c r="E6" s="19">
        <f t="shared" si="3"/>
        <v>17</v>
      </c>
      <c r="F6" s="19">
        <f t="shared" si="3"/>
        <v>1</v>
      </c>
      <c r="G6" s="19">
        <f t="shared" si="3"/>
        <v>0</v>
      </c>
      <c r="H6" s="19" t="str">
        <f t="shared" si="3"/>
        <v>広島県　福山市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55.52</v>
      </c>
      <c r="P6" s="20">
        <f t="shared" si="3"/>
        <v>76.91</v>
      </c>
      <c r="Q6" s="20">
        <f t="shared" si="3"/>
        <v>88.54</v>
      </c>
      <c r="R6" s="20">
        <f t="shared" si="3"/>
        <v>2926</v>
      </c>
      <c r="S6" s="20">
        <f t="shared" si="3"/>
        <v>455028</v>
      </c>
      <c r="T6" s="20">
        <f t="shared" si="3"/>
        <v>517.72</v>
      </c>
      <c r="U6" s="20">
        <f t="shared" si="3"/>
        <v>878.91</v>
      </c>
      <c r="V6" s="20">
        <f t="shared" si="3"/>
        <v>348621</v>
      </c>
      <c r="W6" s="20">
        <f t="shared" si="3"/>
        <v>74.84</v>
      </c>
      <c r="X6" s="20">
        <f t="shared" si="3"/>
        <v>4658.22</v>
      </c>
      <c r="Y6" s="21">
        <f>IF(Y7="",NA(),Y7)</f>
        <v>118.42</v>
      </c>
      <c r="Z6" s="21">
        <f t="shared" ref="Z6:AH6" si="4">IF(Z7="",NA(),Z7)</f>
        <v>116.71</v>
      </c>
      <c r="AA6" s="21">
        <f t="shared" si="4"/>
        <v>114.77</v>
      </c>
      <c r="AB6" s="21">
        <f t="shared" si="4"/>
        <v>116.85</v>
      </c>
      <c r="AC6" s="21">
        <f t="shared" si="4"/>
        <v>114.13</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40.619999999999997</v>
      </c>
      <c r="AV6" s="21">
        <f t="shared" ref="AV6:BD6" si="6">IF(AV7="",NA(),AV7)</f>
        <v>41.83</v>
      </c>
      <c r="AW6" s="21">
        <f t="shared" si="6"/>
        <v>58.28</v>
      </c>
      <c r="AX6" s="21">
        <f t="shared" si="6"/>
        <v>62.97</v>
      </c>
      <c r="AY6" s="21">
        <f t="shared" si="6"/>
        <v>67.67</v>
      </c>
      <c r="AZ6" s="21">
        <f t="shared" si="6"/>
        <v>60.82</v>
      </c>
      <c r="BA6" s="21">
        <f t="shared" si="6"/>
        <v>63.48</v>
      </c>
      <c r="BB6" s="21">
        <f t="shared" si="6"/>
        <v>65.510000000000005</v>
      </c>
      <c r="BC6" s="21">
        <f t="shared" si="6"/>
        <v>72.78</v>
      </c>
      <c r="BD6" s="21">
        <f t="shared" si="6"/>
        <v>74.56</v>
      </c>
      <c r="BE6" s="20" t="str">
        <f>IF(BE7="","",IF(BE7="-","【-】","【"&amp;SUBSTITUTE(TEXT(BE7,"#,##0.00"),"-","△")&amp;"】"))</f>
        <v>【82.75】</v>
      </c>
      <c r="BF6" s="21">
        <f>IF(BF7="",NA(),BF7)</f>
        <v>1238.6600000000001</v>
      </c>
      <c r="BG6" s="21">
        <f t="shared" ref="BG6:BO6" si="7">IF(BG7="",NA(),BG7)</f>
        <v>1204.17</v>
      </c>
      <c r="BH6" s="21">
        <f t="shared" si="7"/>
        <v>1215.1400000000001</v>
      </c>
      <c r="BI6" s="21">
        <f t="shared" si="7"/>
        <v>1231.23</v>
      </c>
      <c r="BJ6" s="21">
        <f t="shared" si="7"/>
        <v>1225.92</v>
      </c>
      <c r="BK6" s="21">
        <f t="shared" si="7"/>
        <v>920.83</v>
      </c>
      <c r="BL6" s="21">
        <f t="shared" si="7"/>
        <v>874.02</v>
      </c>
      <c r="BM6" s="21">
        <f t="shared" si="7"/>
        <v>827.43</v>
      </c>
      <c r="BN6" s="21">
        <f t="shared" si="7"/>
        <v>790.32</v>
      </c>
      <c r="BO6" s="21">
        <f t="shared" si="7"/>
        <v>747.33</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99.82</v>
      </c>
      <c r="BW6" s="21">
        <f t="shared" si="8"/>
        <v>100.32</v>
      </c>
      <c r="BX6" s="21">
        <f t="shared" si="8"/>
        <v>99.71</v>
      </c>
      <c r="BY6" s="21">
        <f t="shared" si="8"/>
        <v>98.7</v>
      </c>
      <c r="BZ6" s="21">
        <f t="shared" si="8"/>
        <v>100.01</v>
      </c>
      <c r="CA6" s="20" t="str">
        <f>IF(CA7="","",IF(CA7="-","【-】","【"&amp;SUBSTITUTE(TEXT(CA7,"#,##0.00"),"-","△")&amp;"】"))</f>
        <v>【97.94】</v>
      </c>
      <c r="CB6" s="21">
        <f>IF(CB7="",NA(),CB7)</f>
        <v>166.61</v>
      </c>
      <c r="CC6" s="21">
        <f t="shared" ref="CC6:CK6" si="9">IF(CC7="",NA(),CC7)</f>
        <v>166.32</v>
      </c>
      <c r="CD6" s="21">
        <f t="shared" si="9"/>
        <v>165.95</v>
      </c>
      <c r="CE6" s="21">
        <f t="shared" si="9"/>
        <v>166.49</v>
      </c>
      <c r="CF6" s="21">
        <f t="shared" si="9"/>
        <v>167.2</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89.99</v>
      </c>
      <c r="CN6" s="21">
        <f t="shared" ref="CN6:CV6" si="10">IF(CN7="",NA(),CN7)</f>
        <v>88.16</v>
      </c>
      <c r="CO6" s="21">
        <f t="shared" si="10"/>
        <v>87.46</v>
      </c>
      <c r="CP6" s="21">
        <f t="shared" si="10"/>
        <v>87.92</v>
      </c>
      <c r="CQ6" s="21">
        <f t="shared" si="10"/>
        <v>88.72</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94.82</v>
      </c>
      <c r="CY6" s="21">
        <f t="shared" ref="CY6:DG6" si="11">IF(CY7="",NA(),CY7)</f>
        <v>95.21</v>
      </c>
      <c r="CZ6" s="21">
        <f t="shared" si="11"/>
        <v>95.46</v>
      </c>
      <c r="DA6" s="21">
        <f t="shared" si="11"/>
        <v>95.7</v>
      </c>
      <c r="DB6" s="21">
        <f t="shared" si="11"/>
        <v>95.8</v>
      </c>
      <c r="DC6" s="21">
        <f t="shared" si="11"/>
        <v>94.41</v>
      </c>
      <c r="DD6" s="21">
        <f t="shared" si="11"/>
        <v>94.43</v>
      </c>
      <c r="DE6" s="21">
        <f t="shared" si="11"/>
        <v>94.58</v>
      </c>
      <c r="DF6" s="21">
        <f t="shared" si="11"/>
        <v>94.69</v>
      </c>
      <c r="DG6" s="21">
        <f t="shared" si="11"/>
        <v>94.81</v>
      </c>
      <c r="DH6" s="20" t="str">
        <f>IF(DH7="","",IF(DH7="-","【-】","【"&amp;SUBSTITUTE(TEXT(DH7,"#,##0.00"),"-","△")&amp;"】"))</f>
        <v>【96.00】</v>
      </c>
      <c r="DI6" s="21">
        <f>IF(DI7="",NA(),DI7)</f>
        <v>22.93</v>
      </c>
      <c r="DJ6" s="21">
        <f t="shared" ref="DJ6:DR6" si="12">IF(DJ7="",NA(),DJ7)</f>
        <v>25.2</v>
      </c>
      <c r="DK6" s="21">
        <f t="shared" si="12"/>
        <v>27.13</v>
      </c>
      <c r="DL6" s="21">
        <f t="shared" si="12"/>
        <v>29.03</v>
      </c>
      <c r="DM6" s="21">
        <f t="shared" si="12"/>
        <v>30.88</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4.25</v>
      </c>
      <c r="DU6" s="21">
        <f t="shared" ref="DU6:EC6" si="13">IF(DU7="",NA(),DU7)</f>
        <v>5.21</v>
      </c>
      <c r="DV6" s="21">
        <f t="shared" si="13"/>
        <v>6.57</v>
      </c>
      <c r="DW6" s="21">
        <f t="shared" si="13"/>
        <v>8.06</v>
      </c>
      <c r="DX6" s="21">
        <f t="shared" si="13"/>
        <v>8.5</v>
      </c>
      <c r="DY6" s="21">
        <f t="shared" si="13"/>
        <v>5.18</v>
      </c>
      <c r="DZ6" s="21">
        <f t="shared" si="13"/>
        <v>6.01</v>
      </c>
      <c r="EA6" s="21">
        <f t="shared" si="13"/>
        <v>6.84</v>
      </c>
      <c r="EB6" s="21">
        <f t="shared" si="13"/>
        <v>7.69</v>
      </c>
      <c r="EC6" s="21">
        <f t="shared" si="13"/>
        <v>8.39</v>
      </c>
      <c r="ED6" s="20" t="str">
        <f>IF(ED7="","",IF(ED7="-","【-】","【"&amp;SUBSTITUTE(TEXT(ED7,"#,##0.00"),"-","△")&amp;"】"))</f>
        <v>【9.46】</v>
      </c>
      <c r="EE6" s="21">
        <f>IF(EE7="",NA(),EE7)</f>
        <v>0.09</v>
      </c>
      <c r="EF6" s="21">
        <f t="shared" ref="EF6:EN6" si="14">IF(EF7="",NA(),EF7)</f>
        <v>0.06</v>
      </c>
      <c r="EG6" s="21">
        <f t="shared" si="14"/>
        <v>0.26</v>
      </c>
      <c r="EH6" s="21">
        <f t="shared" si="14"/>
        <v>0.22</v>
      </c>
      <c r="EI6" s="21">
        <f t="shared" si="14"/>
        <v>0.23</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2">
      <c r="A7" s="14"/>
      <c r="B7" s="23">
        <v>2024</v>
      </c>
      <c r="C7" s="23">
        <v>342076</v>
      </c>
      <c r="D7" s="23">
        <v>46</v>
      </c>
      <c r="E7" s="23">
        <v>17</v>
      </c>
      <c r="F7" s="23">
        <v>1</v>
      </c>
      <c r="G7" s="23">
        <v>0</v>
      </c>
      <c r="H7" s="23" t="s">
        <v>96</v>
      </c>
      <c r="I7" s="23" t="s">
        <v>97</v>
      </c>
      <c r="J7" s="23" t="s">
        <v>98</v>
      </c>
      <c r="K7" s="23" t="s">
        <v>99</v>
      </c>
      <c r="L7" s="23" t="s">
        <v>100</v>
      </c>
      <c r="M7" s="23" t="s">
        <v>101</v>
      </c>
      <c r="N7" s="24" t="s">
        <v>102</v>
      </c>
      <c r="O7" s="24">
        <v>55.52</v>
      </c>
      <c r="P7" s="24">
        <v>76.91</v>
      </c>
      <c r="Q7" s="24">
        <v>88.54</v>
      </c>
      <c r="R7" s="24">
        <v>2926</v>
      </c>
      <c r="S7" s="24">
        <v>455028</v>
      </c>
      <c r="T7" s="24">
        <v>517.72</v>
      </c>
      <c r="U7" s="24">
        <v>878.91</v>
      </c>
      <c r="V7" s="24">
        <v>348621</v>
      </c>
      <c r="W7" s="24">
        <v>74.84</v>
      </c>
      <c r="X7" s="24">
        <v>4658.22</v>
      </c>
      <c r="Y7" s="24">
        <v>118.42</v>
      </c>
      <c r="Z7" s="24">
        <v>116.71</v>
      </c>
      <c r="AA7" s="24">
        <v>114.77</v>
      </c>
      <c r="AB7" s="24">
        <v>116.85</v>
      </c>
      <c r="AC7" s="24">
        <v>114.13</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40.619999999999997</v>
      </c>
      <c r="AV7" s="24">
        <v>41.83</v>
      </c>
      <c r="AW7" s="24">
        <v>58.28</v>
      </c>
      <c r="AX7" s="24">
        <v>62.97</v>
      </c>
      <c r="AY7" s="24">
        <v>67.67</v>
      </c>
      <c r="AZ7" s="24">
        <v>60.82</v>
      </c>
      <c r="BA7" s="24">
        <v>63.48</v>
      </c>
      <c r="BB7" s="24">
        <v>65.510000000000005</v>
      </c>
      <c r="BC7" s="24">
        <v>72.78</v>
      </c>
      <c r="BD7" s="24">
        <v>74.56</v>
      </c>
      <c r="BE7" s="24">
        <v>82.75</v>
      </c>
      <c r="BF7" s="24">
        <v>1238.6600000000001</v>
      </c>
      <c r="BG7" s="24">
        <v>1204.17</v>
      </c>
      <c r="BH7" s="24">
        <v>1215.1400000000001</v>
      </c>
      <c r="BI7" s="24">
        <v>1231.23</v>
      </c>
      <c r="BJ7" s="24">
        <v>1225.92</v>
      </c>
      <c r="BK7" s="24">
        <v>920.83</v>
      </c>
      <c r="BL7" s="24">
        <v>874.02</v>
      </c>
      <c r="BM7" s="24">
        <v>827.43</v>
      </c>
      <c r="BN7" s="24">
        <v>790.32</v>
      </c>
      <c r="BO7" s="24">
        <v>747.33</v>
      </c>
      <c r="BP7" s="24">
        <v>602.55999999999995</v>
      </c>
      <c r="BQ7" s="24">
        <v>100</v>
      </c>
      <c r="BR7" s="24">
        <v>100</v>
      </c>
      <c r="BS7" s="24">
        <v>100</v>
      </c>
      <c r="BT7" s="24">
        <v>100</v>
      </c>
      <c r="BU7" s="24">
        <v>100</v>
      </c>
      <c r="BV7" s="24">
        <v>99.82</v>
      </c>
      <c r="BW7" s="24">
        <v>100.32</v>
      </c>
      <c r="BX7" s="24">
        <v>99.71</v>
      </c>
      <c r="BY7" s="24">
        <v>98.7</v>
      </c>
      <c r="BZ7" s="24">
        <v>100.01</v>
      </c>
      <c r="CA7" s="24">
        <v>97.94</v>
      </c>
      <c r="CB7" s="24">
        <v>166.61</v>
      </c>
      <c r="CC7" s="24">
        <v>166.32</v>
      </c>
      <c r="CD7" s="24">
        <v>165.95</v>
      </c>
      <c r="CE7" s="24">
        <v>166.49</v>
      </c>
      <c r="CF7" s="24">
        <v>167.2</v>
      </c>
      <c r="CG7" s="24">
        <v>156.77000000000001</v>
      </c>
      <c r="CH7" s="24">
        <v>157.63999999999999</v>
      </c>
      <c r="CI7" s="24">
        <v>159.59</v>
      </c>
      <c r="CJ7" s="24">
        <v>160.65</v>
      </c>
      <c r="CK7" s="24">
        <v>160.6</v>
      </c>
      <c r="CL7" s="24">
        <v>140.97999999999999</v>
      </c>
      <c r="CM7" s="24">
        <v>89.99</v>
      </c>
      <c r="CN7" s="24">
        <v>88.16</v>
      </c>
      <c r="CO7" s="24">
        <v>87.46</v>
      </c>
      <c r="CP7" s="24">
        <v>87.92</v>
      </c>
      <c r="CQ7" s="24">
        <v>88.72</v>
      </c>
      <c r="CR7" s="24">
        <v>67</v>
      </c>
      <c r="CS7" s="24">
        <v>66.650000000000006</v>
      </c>
      <c r="CT7" s="24">
        <v>64.45</v>
      </c>
      <c r="CU7" s="24">
        <v>65.11</v>
      </c>
      <c r="CV7" s="24">
        <v>65.540000000000006</v>
      </c>
      <c r="CW7" s="24">
        <v>60.13</v>
      </c>
      <c r="CX7" s="24">
        <v>94.82</v>
      </c>
      <c r="CY7" s="24">
        <v>95.21</v>
      </c>
      <c r="CZ7" s="24">
        <v>95.46</v>
      </c>
      <c r="DA7" s="24">
        <v>95.7</v>
      </c>
      <c r="DB7" s="24">
        <v>95.8</v>
      </c>
      <c r="DC7" s="24">
        <v>94.41</v>
      </c>
      <c r="DD7" s="24">
        <v>94.43</v>
      </c>
      <c r="DE7" s="24">
        <v>94.58</v>
      </c>
      <c r="DF7" s="24">
        <v>94.69</v>
      </c>
      <c r="DG7" s="24">
        <v>94.81</v>
      </c>
      <c r="DH7" s="24">
        <v>96</v>
      </c>
      <c r="DI7" s="24">
        <v>22.93</v>
      </c>
      <c r="DJ7" s="24">
        <v>25.2</v>
      </c>
      <c r="DK7" s="24">
        <v>27.13</v>
      </c>
      <c r="DL7" s="24">
        <v>29.03</v>
      </c>
      <c r="DM7" s="24">
        <v>30.88</v>
      </c>
      <c r="DN7" s="24">
        <v>34.15</v>
      </c>
      <c r="DO7" s="24">
        <v>35.53</v>
      </c>
      <c r="DP7" s="24">
        <v>37.51</v>
      </c>
      <c r="DQ7" s="24">
        <v>38.869999999999997</v>
      </c>
      <c r="DR7" s="24">
        <v>40.36</v>
      </c>
      <c r="DS7" s="24">
        <v>42.2</v>
      </c>
      <c r="DT7" s="24">
        <v>4.25</v>
      </c>
      <c r="DU7" s="24">
        <v>5.21</v>
      </c>
      <c r="DV7" s="24">
        <v>6.57</v>
      </c>
      <c r="DW7" s="24">
        <v>8.06</v>
      </c>
      <c r="DX7" s="24">
        <v>8.5</v>
      </c>
      <c r="DY7" s="24">
        <v>5.18</v>
      </c>
      <c r="DZ7" s="24">
        <v>6.01</v>
      </c>
      <c r="EA7" s="24">
        <v>6.84</v>
      </c>
      <c r="EB7" s="24">
        <v>7.69</v>
      </c>
      <c r="EC7" s="24">
        <v>8.39</v>
      </c>
      <c r="ED7" s="24">
        <v>9.4600000000000009</v>
      </c>
      <c r="EE7" s="24">
        <v>0.09</v>
      </c>
      <c r="EF7" s="24">
        <v>0.06</v>
      </c>
      <c r="EG7" s="24">
        <v>0.26</v>
      </c>
      <c r="EH7" s="24">
        <v>0.22</v>
      </c>
      <c r="EI7" s="24">
        <v>0.23</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大平　勝也</cp:lastModifiedBy>
  <dcterms:created xsi:type="dcterms:W3CDTF">2025-12-23T06:04:33Z</dcterms:created>
  <dcterms:modified xsi:type="dcterms:W3CDTF">2026-03-10T01:04:12Z</dcterms:modified>
  <cp:category/>
</cp:coreProperties>
</file>